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550" windowHeight="6030" activeTab="0"/>
  </bookViews>
  <sheets>
    <sheet name="UA-reme" sheetId="1" r:id="rId1"/>
  </sheets>
  <definedNames>
    <definedName name="_xlnm.Print_Area" localSheetId="0">'UA-reme'!$A$1:$H$53</definedName>
    <definedName name="Z_E028BBB2_5D16_49AB_883C_FCBFF0D99AD9_.wvu.Cols" localSheetId="0" hidden="1">'UA-reme'!#REF!</definedName>
    <definedName name="Z_E028BBB2_5D16_49AB_883C_FCBFF0D99AD9_.wvu.PrintArea" localSheetId="0" hidden="1">'UA-reme'!$A$1:$C$33</definedName>
    <definedName name="Z_E028BBB2_5D16_49AB_883C_FCBFF0D99AD9_.wvu.Rows" localSheetId="0" hidden="1">'UA-reme'!$1:$1</definedName>
  </definedNames>
  <calcPr fullCalcOnLoad="1"/>
</workbook>
</file>

<file path=xl/comments1.xml><?xml version="1.0" encoding="utf-8"?>
<comments xmlns="http://schemas.openxmlformats.org/spreadsheetml/2006/main">
  <authors>
    <author>PETER</author>
  </authors>
  <commentList>
    <comment ref="P3" authorId="0">
      <text>
        <r>
          <rPr>
            <b/>
            <sz val="8"/>
            <rFont val="Tahoma"/>
            <family val="2"/>
          </rPr>
          <t>PETER:</t>
        </r>
        <r>
          <rPr>
            <sz val="8"/>
            <rFont val="Tahoma"/>
            <family val="2"/>
          </rPr>
          <t xml:space="preserve">
Indikátor chyby</t>
        </r>
      </text>
    </comment>
    <comment ref="Q3" authorId="0">
      <text>
        <r>
          <rPr>
            <b/>
            <sz val="8"/>
            <rFont val="Tahoma"/>
            <family val="2"/>
          </rPr>
          <t>PETER:</t>
        </r>
        <r>
          <rPr>
            <sz val="8"/>
            <rFont val="Tahoma"/>
            <family val="2"/>
          </rPr>
          <t xml:space="preserve">
Transformačný koeficient</t>
        </r>
      </text>
    </comment>
  </commentList>
</comments>
</file>

<file path=xl/sharedStrings.xml><?xml version="1.0" encoding="utf-8"?>
<sst xmlns="http://schemas.openxmlformats.org/spreadsheetml/2006/main" count="53" uniqueCount="53">
  <si>
    <t>váha</t>
  </si>
  <si>
    <t>Programový automat</t>
  </si>
  <si>
    <t>Absolut</t>
  </si>
  <si>
    <t>č.</t>
  </si>
  <si>
    <t>Popis/špecifikácia</t>
  </si>
  <si>
    <t>Hladina hodnotenia (HB):</t>
  </si>
  <si>
    <t>Transformácia dosiahnutého hodnotenia do Reme prostredia (°Re):</t>
  </si>
  <si>
    <t>HB</t>
  </si>
  <si>
    <t>ReMe</t>
  </si>
  <si>
    <t>Kontrola korektnosti hodnotenia</t>
  </si>
  <si>
    <t>Transformácia nastaveného očakávania do Reme prostredia (°Re):</t>
  </si>
  <si>
    <t>ReMe transformácia-ideál</t>
  </si>
  <si>
    <t>Stav hodnotenia (HB)</t>
  </si>
  <si>
    <t>Kontrola správnosti zadaných parametrov:</t>
  </si>
  <si>
    <r>
      <t xml:space="preserve">Pole prognózovania </t>
    </r>
    <r>
      <rPr>
        <b/>
        <i/>
        <sz val="10"/>
        <rFont val="Arial"/>
        <family val="2"/>
      </rPr>
      <t>(hranica tolerovaného stavu očakávaní / plnenia</t>
    </r>
    <r>
      <rPr>
        <i/>
        <sz val="11"/>
        <rFont val="Arial"/>
        <family val="2"/>
      </rPr>
      <t>)</t>
    </r>
    <r>
      <rPr>
        <b/>
        <i/>
        <sz val="11"/>
        <rFont val="Arial"/>
        <family val="2"/>
      </rPr>
      <t>:</t>
    </r>
  </si>
  <si>
    <t>Pre minimálny (najhorší) stav:</t>
  </si>
  <si>
    <t>Pre max.:</t>
  </si>
  <si>
    <t>Test farby poľa váhy</t>
  </si>
  <si>
    <t>Text a data</t>
  </si>
  <si>
    <t>neplatnosť váhy</t>
  </si>
  <si>
    <t>platnosť váhy</t>
  </si>
  <si>
    <t>Univerzálny analyzátor sledovania vývoja stavu/procesu/situácie/vplyvu:</t>
  </si>
  <si>
    <t>Proces / produkt / realita / osobnosť</t>
  </si>
  <si>
    <t>Sledovaný prejav / dopad / parameter  /vplyv / fenomén</t>
  </si>
  <si>
    <r>
      <rPr>
        <b/>
        <sz val="13"/>
        <color indexed="10"/>
        <rFont val="Arial"/>
        <family val="2"/>
      </rPr>
      <t>Nastavenie rozpätia bodového hodnoteni v HB</t>
    </r>
  </si>
  <si>
    <r>
      <rPr>
        <b/>
        <u val="single"/>
        <sz val="10"/>
        <rFont val="Arial Narrow"/>
        <family val="2"/>
      </rPr>
      <t xml:space="preserve">POZNÁMKY: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V </t>
    </r>
    <r>
      <rPr>
        <i/>
        <sz val="10"/>
        <rFont val="Arial Narrow"/>
        <family val="2"/>
      </rPr>
      <t xml:space="preserve">analyzátore je možné meniť: </t>
    </r>
    <r>
      <rPr>
        <b/>
        <i/>
        <sz val="10"/>
        <rFont val="Arial Narrow"/>
        <family val="2"/>
      </rPr>
      <t>Rozpätie hodnotenia</t>
    </r>
    <r>
      <rPr>
        <i/>
        <sz val="10"/>
        <rFont val="Arial Narrow"/>
        <family val="2"/>
      </rPr>
      <t xml:space="preserve"> (min-max); </t>
    </r>
    <r>
      <rPr>
        <b/>
        <i/>
        <sz val="10"/>
        <rFont val="Arial Narrow"/>
        <family val="2"/>
      </rPr>
      <t xml:space="preserve">Texty </t>
    </r>
    <r>
      <rPr>
        <i/>
        <sz val="10"/>
        <rFont val="Arial Narrow"/>
        <family val="2"/>
      </rPr>
      <t xml:space="preserve">(názov, prejav, proces); </t>
    </r>
    <r>
      <rPr>
        <b/>
        <i/>
        <sz val="10"/>
        <rFont val="Arial Narrow"/>
        <family val="2"/>
      </rPr>
      <t>Hodnotu buniek váha</t>
    </r>
    <r>
      <rPr>
        <i/>
        <sz val="10"/>
        <rFont val="Arial Narrow"/>
        <family val="2"/>
      </rPr>
      <t xml:space="preserve">(v rozpätí 1 až 10);  </t>
    </r>
    <r>
      <rPr>
        <b/>
        <i/>
        <sz val="10"/>
        <rFont val="Arial Narrow"/>
        <family val="2"/>
      </rPr>
      <t xml:space="preserve">Hodnotu buniek procesy </t>
    </r>
    <r>
      <rPr>
        <i/>
        <sz val="10"/>
        <rFont val="Arial Narrow"/>
        <family val="2"/>
      </rPr>
      <t xml:space="preserve">(v rozpätí min-max); </t>
    </r>
    <r>
      <rPr>
        <b/>
        <i/>
        <sz val="10"/>
        <rFont val="Arial Narrow"/>
        <family val="2"/>
      </rPr>
      <t>Očakávanie</t>
    </r>
    <r>
      <rPr>
        <i/>
        <sz val="10"/>
        <rFont val="Arial Narrow"/>
        <family val="2"/>
      </rPr>
      <t xml:space="preserve"> (bunky prognóza, v rozpätí min-max). </t>
    </r>
    <r>
      <rPr>
        <b/>
        <i/>
        <sz val="10"/>
        <rFont val="Arial Narrow"/>
        <family val="2"/>
      </rPr>
      <t>Chyba pri nesprávnom zadaní sa prejaví červeným podfarbením!</t>
    </r>
  </si>
  <si>
    <t>Strana 1</t>
  </si>
  <si>
    <t xml:space="preserve">Strana 2 </t>
  </si>
  <si>
    <t>Strana 3</t>
  </si>
  <si>
    <t>Strana 4</t>
  </si>
  <si>
    <r>
      <t xml:space="preserve">Prvý dojem </t>
    </r>
    <r>
      <rPr>
        <i/>
        <sz val="10"/>
        <color indexed="60"/>
        <rFont val="Arial"/>
        <family val="2"/>
      </rPr>
      <t>(Ktorá zo strán Ti je najsympatickejšia a prečo?) 
Úmerne k tomuto hodnoteniu zníž hodnotenie ostatných strán!</t>
    </r>
  </si>
  <si>
    <r>
      <t xml:space="preserve">Rodina je základ spoločnosti </t>
    </r>
    <r>
      <rPr>
        <i/>
        <sz val="10"/>
        <color indexed="60"/>
        <rFont val="Arial"/>
        <family val="2"/>
      </rPr>
      <t>(Ktorá zo strán Tvoju predstavu o rodine a podpore jej poslania spĺňa najlepšie? Prečo a v čom?)</t>
    </r>
  </si>
  <si>
    <r>
      <t>Prejavy zdvorilosti, dodržiavanie etikety</t>
    </r>
    <r>
      <rPr>
        <i/>
        <sz val="10"/>
        <color indexed="60"/>
        <rFont val="Arial"/>
        <family val="2"/>
      </rPr>
      <t xml:space="preserve"> (V ktorej strane jej členovia napĺňajú Tvoju predstavu najpresvedčivejšie a prečo?)</t>
    </r>
  </si>
  <si>
    <r>
      <t xml:space="preserve">Vzdelanie, poznanie, prax a skúsenosti </t>
    </r>
    <r>
      <rPr>
        <i/>
        <sz val="10"/>
        <color indexed="60"/>
        <rFont val="Arial"/>
        <family val="2"/>
      </rPr>
      <t>sú národné hodnoty. (Ktorá zo strán ich chráni a poporuje najlepšie, a ako?)</t>
    </r>
  </si>
  <si>
    <r>
      <t xml:space="preserve">Informovanosť, prístup k informáciám </t>
    </r>
    <r>
      <rPr>
        <i/>
        <sz val="10"/>
        <color indexed="60"/>
        <rFont val="Arial"/>
        <family val="2"/>
      </rPr>
      <t>tvoria základ korektnej spolupráce. (Ktorá zo strán to preukazuje najlepšie a prečo?)</t>
    </r>
  </si>
  <si>
    <r>
      <t xml:space="preserve">Rovnosť, bratsvo, sloboda. </t>
    </r>
    <r>
      <rPr>
        <i/>
        <sz val="10"/>
        <color indexed="60"/>
        <rFont val="Arial"/>
        <family val="2"/>
      </rPr>
      <t>Čo pre seba, to aj pre ostatných! (Ktorá zo strán sa k týmto ideálom najviac približuje? A v čom?)</t>
    </r>
  </si>
  <si>
    <r>
      <t xml:space="preserve">Zdravie a výkonnosť, </t>
    </r>
    <r>
      <rPr>
        <i/>
        <sz val="10"/>
        <color indexed="60"/>
        <rFont val="Arial"/>
        <family val="2"/>
      </rPr>
      <t>starostlivosť o fyzické a duševné zdravie občana.(Ktorá strana Tvoju predstavu napĺňa najlepšie a prečo?)</t>
    </r>
  </si>
  <si>
    <r>
      <t>Životné prostredie a príroda</t>
    </r>
    <r>
      <rPr>
        <i/>
        <sz val="10"/>
        <color indexed="60"/>
        <rFont val="Arial"/>
        <family val="2"/>
      </rPr>
      <t xml:space="preserve"> sú to najcennejšie čo máme. (Ktorá strana si toto plne uvedomuje a preukazuje to skutkami?</t>
    </r>
  </si>
  <si>
    <r>
      <t xml:space="preserve">Práca umocňuje sebavedomie, </t>
    </r>
    <r>
      <rPr>
        <i/>
        <sz val="10"/>
        <color indexed="60"/>
        <rFont val="Arial"/>
        <family val="2"/>
      </rPr>
      <t>nezamestnanosť produkuje parazitov, ničí ho! (Ktorá strana si to uvedomuje a vie ako na to?)</t>
    </r>
  </si>
  <si>
    <r>
      <t xml:space="preserve">Každý národ má svoje hmotné i nehmotné dedičstvo. </t>
    </r>
    <r>
      <rPr>
        <i/>
        <sz val="10"/>
        <color indexed="60"/>
        <rFont val="Arial"/>
        <family val="2"/>
      </rPr>
      <t>(Ktorá zo strán dokazuje, a ako, že ho chce chrániť a nie zneužívať?)</t>
    </r>
  </si>
  <si>
    <r>
      <t xml:space="preserve">Ktá zo strán má najviac osobností, </t>
    </r>
    <r>
      <rPr>
        <i/>
        <sz val="10"/>
        <color indexed="60"/>
        <rFont val="Arial"/>
        <family val="2"/>
      </rPr>
      <t>ktoré sú schopnejšie ako Ty? (Ktoré vnímaš ako svoj vzor! Ktoré  nás reprezentujú!)</t>
    </r>
  </si>
  <si>
    <r>
      <t xml:space="preserve">Bezpečnosť, ochranu a právo </t>
    </r>
    <r>
      <rPr>
        <i/>
        <sz val="10"/>
        <color indexed="60"/>
        <rFont val="Arial"/>
        <family val="2"/>
      </rPr>
      <t>spája možnosť zneužitia moci. (Ktorá strana minimalizuje mieru zneužitia najpresvedčivejšie?)</t>
    </r>
  </si>
  <si>
    <r>
      <t xml:space="preserve">Sociálna stabilita, </t>
    </r>
    <r>
      <rPr>
        <i/>
        <sz val="10"/>
        <color indexed="60"/>
        <rFont val="Arial"/>
        <family val="2"/>
      </rPr>
      <t>charita a dobročinnosť zaručujú minimálny životný štandard občana (Ktorá strana to zabezpečí najlepšie?)</t>
    </r>
  </si>
  <si>
    <r>
      <t xml:space="preserve">Životná úroveň, financie a ekonomika </t>
    </r>
    <r>
      <rPr>
        <i/>
        <sz val="10"/>
        <color indexed="60"/>
        <rFont val="Arial"/>
        <family val="2"/>
      </rPr>
      <t>sú spojené tým, že niekto dáva a niekto berie. (Ktorá zo strán dáva viac ako berie?)</t>
    </r>
  </si>
  <si>
    <r>
      <t xml:space="preserve">Zábava a voľný čas </t>
    </r>
    <r>
      <rPr>
        <i/>
        <sz val="10"/>
        <color indexed="60"/>
        <rFont val="Arial"/>
        <family val="2"/>
      </rPr>
      <t>môžu byť márnivé i duchaplné. (Ktorou stranou je ponúkaného viac prospečného než márnivého?)</t>
    </r>
  </si>
  <si>
    <r>
      <t xml:space="preserve">Kto sú osoby, ktoré stranu vedú? </t>
    </r>
    <r>
      <rPr>
        <i/>
        <sz val="10"/>
        <color indexed="60"/>
        <rFont val="Arial"/>
        <family val="2"/>
      </rPr>
      <t>Každý má svoju minulosť. (Prevláda u osobností strany pozitívne nad negatívnym?)</t>
    </r>
  </si>
  <si>
    <r>
      <t xml:space="preserve">Majú pístupnú identitu na www? </t>
    </r>
    <r>
      <rPr>
        <i/>
        <sz val="10"/>
        <color indexed="60"/>
        <rFont val="Arial"/>
        <family val="2"/>
      </rPr>
      <t>Kto nič neskrýva www o ňom prezradí všetko. (U osobností ktorej strany je to na 100% OK?)</t>
    </r>
  </si>
  <si>
    <r>
      <t xml:space="preserve">Čo robili, kde pôsobili, </t>
    </r>
    <r>
      <rPr>
        <i/>
        <sz val="10"/>
        <color indexed="60"/>
        <rFont val="Arial"/>
        <family val="2"/>
      </rPr>
      <t>kto môže o nich dať referencie? (Ktorá strana, má najviac takých členov, ktorých iní zaručene chvália?)</t>
    </r>
  </si>
  <si>
    <r>
      <t>Na konci je kampaň a sľuby.</t>
    </r>
    <r>
      <rPr>
        <i/>
        <sz val="10"/>
        <color indexed="60"/>
        <rFont val="Arial"/>
        <family val="2"/>
      </rPr>
      <t xml:space="preserve"> (Ktorá strana  transparentne, racionálne a seriózne dokazuje, že to čo sľúbi chce aj splniť?)</t>
    </r>
  </si>
  <si>
    <t>Voľba mojej strany / môjho kandidáta</t>
  </si>
  <si>
    <t>Strana 5</t>
  </si>
  <si>
    <r>
      <t xml:space="preserve">Nedá sa všetko zachytiť, </t>
    </r>
    <r>
      <rPr>
        <i/>
        <sz val="10"/>
        <color indexed="60"/>
        <rFont val="Arial"/>
        <family val="2"/>
      </rPr>
      <t>jedinečnosti, o ktorých vieš len Ty, môžeš ohodnotiť tu. (Ktorej strane dávaš svojho žolíka a prečo?)</t>
    </r>
  </si>
  <si>
    <r>
      <t xml:space="preserve">Vplyv strany na dianie v spoločnosti. </t>
    </r>
    <r>
      <rPr>
        <i/>
        <sz val="10"/>
        <color indexed="60"/>
        <rFont val="Arial"/>
        <family val="2"/>
      </rPr>
      <t>Nikto nie je nezávislý! (Ktorá strana je viac prospešná občanovi než iným subjektom?)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</si>
</sst>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0"/>
      <color indexed="60"/>
      <name val="Arial"/>
      <family val="2"/>
    </font>
    <font>
      <sz val="14"/>
      <name val="Arial"/>
      <family val="2"/>
    </font>
    <font>
      <sz val="10"/>
      <name val="Arial Narrow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4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i/>
      <sz val="10"/>
      <color indexed="60"/>
      <name val="Arial"/>
      <family val="2"/>
    </font>
    <font>
      <b/>
      <sz val="13"/>
      <color indexed="10"/>
      <name val="Arial"/>
      <family val="2"/>
    </font>
    <font>
      <b/>
      <sz val="14"/>
      <name val="Arial Black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Arial Narrow CE"/>
      <family val="2"/>
    </font>
    <font>
      <b/>
      <i/>
      <sz val="16"/>
      <color indexed="8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9F96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99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33" borderId="0" xfId="46" applyFont="1" applyFill="1" applyAlignment="1" applyProtection="1">
      <alignment horizontal="center" vertical="center"/>
      <protection hidden="1"/>
    </xf>
    <xf numFmtId="49" fontId="5" fillId="34" borderId="10" xfId="46" applyNumberFormat="1" applyFont="1" applyFill="1" applyBorder="1" applyAlignment="1" applyProtection="1">
      <alignment horizontal="center" vertical="center"/>
      <protection hidden="1"/>
    </xf>
    <xf numFmtId="49" fontId="4" fillId="33" borderId="0" xfId="46" applyNumberFormat="1" applyFont="1" applyFill="1" applyAlignment="1" applyProtection="1">
      <alignment horizontal="center" vertical="center"/>
      <protection hidden="1"/>
    </xf>
    <xf numFmtId="1" fontId="4" fillId="35" borderId="10" xfId="46" applyNumberFormat="1" applyFont="1" applyFill="1" applyBorder="1" applyAlignment="1" applyProtection="1">
      <alignment horizontal="center" vertical="center" wrapText="1"/>
      <protection hidden="1"/>
    </xf>
    <xf numFmtId="1" fontId="4" fillId="34" borderId="10" xfId="46" applyNumberFormat="1" applyFont="1" applyFill="1" applyBorder="1" applyAlignment="1" applyProtection="1">
      <alignment horizontal="center" vertical="center" wrapText="1"/>
      <protection hidden="1"/>
    </xf>
    <xf numFmtId="1" fontId="4" fillId="36" borderId="10" xfId="46" applyNumberFormat="1" applyFont="1" applyFill="1" applyBorder="1" applyAlignment="1" applyProtection="1">
      <alignment horizontal="center" vertical="center" wrapText="1"/>
      <protection hidden="1"/>
    </xf>
    <xf numFmtId="1" fontId="4" fillId="37" borderId="10" xfId="46" applyNumberFormat="1" applyFont="1" applyFill="1" applyBorder="1" applyAlignment="1" applyProtection="1">
      <alignment horizontal="center" vertical="center" wrapText="1"/>
      <protection hidden="1"/>
    </xf>
    <xf numFmtId="0" fontId="4" fillId="38" borderId="0" xfId="46" applyFont="1" applyFill="1" applyAlignment="1" applyProtection="1">
      <alignment horizontal="center" vertical="center"/>
      <protection hidden="1"/>
    </xf>
    <xf numFmtId="0" fontId="4" fillId="38" borderId="0" xfId="46" applyFont="1" applyFill="1" applyAlignment="1" applyProtection="1">
      <alignment horizontal="center" vertical="center" wrapText="1"/>
      <protection hidden="1"/>
    </xf>
    <xf numFmtId="0" fontId="4" fillId="33" borderId="0" xfId="46" applyFont="1" applyFill="1" applyAlignment="1" applyProtection="1">
      <alignment horizontal="center" vertical="center" wrapText="1"/>
      <protection hidden="1"/>
    </xf>
    <xf numFmtId="1" fontId="4" fillId="37" borderId="0" xfId="46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46" applyFont="1" applyFill="1" applyBorder="1" applyAlignment="1" applyProtection="1">
      <alignment horizontal="center" vertical="center"/>
      <protection hidden="1"/>
    </xf>
    <xf numFmtId="1" fontId="4" fillId="0" borderId="0" xfId="46" applyNumberFormat="1" applyFont="1" applyFill="1" applyBorder="1" applyAlignment="1" applyProtection="1">
      <alignment horizontal="center" vertical="center" wrapText="1"/>
      <protection hidden="1"/>
    </xf>
    <xf numFmtId="0" fontId="7" fillId="39" borderId="11" xfId="46" applyFont="1" applyFill="1" applyBorder="1" applyAlignment="1" applyProtection="1">
      <alignment horizontal="center" vertical="center"/>
      <protection hidden="1"/>
    </xf>
    <xf numFmtId="1" fontId="4" fillId="36" borderId="12" xfId="46" applyNumberFormat="1" applyFont="1" applyFill="1" applyBorder="1" applyAlignment="1" applyProtection="1">
      <alignment horizontal="center" vertical="center" wrapText="1"/>
      <protection hidden="1"/>
    </xf>
    <xf numFmtId="1" fontId="4" fillId="36" borderId="11" xfId="46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46" applyFont="1" applyFill="1" applyBorder="1" applyAlignment="1" applyProtection="1">
      <alignment horizontal="center" vertical="center" wrapText="1"/>
      <protection hidden="1"/>
    </xf>
    <xf numFmtId="0" fontId="9" fillId="33" borderId="0" xfId="46" applyFont="1" applyFill="1" applyAlignment="1" applyProtection="1">
      <alignment horizontal="left" vertical="center"/>
      <protection hidden="1"/>
    </xf>
    <xf numFmtId="1" fontId="10" fillId="0" borderId="13" xfId="46" applyNumberFormat="1" applyFont="1" applyFill="1" applyBorder="1" applyAlignment="1" applyProtection="1">
      <alignment horizontal="center" vertical="center"/>
      <protection hidden="1"/>
    </xf>
    <xf numFmtId="1" fontId="10" fillId="0" borderId="14" xfId="46" applyNumberFormat="1" applyFont="1" applyFill="1" applyBorder="1" applyAlignment="1" applyProtection="1">
      <alignment horizontal="center" vertical="center"/>
      <protection hidden="1"/>
    </xf>
    <xf numFmtId="1" fontId="4" fillId="34" borderId="0" xfId="46" applyNumberFormat="1" applyFont="1" applyFill="1" applyBorder="1" applyAlignment="1" applyProtection="1">
      <alignment horizontal="center" vertical="center" wrapText="1"/>
      <protection hidden="1"/>
    </xf>
    <xf numFmtId="0" fontId="4" fillId="40" borderId="0" xfId="46" applyFont="1" applyFill="1" applyBorder="1" applyAlignment="1" applyProtection="1">
      <alignment horizontal="center" vertical="center"/>
      <protection hidden="1"/>
    </xf>
    <xf numFmtId="1" fontId="6" fillId="34" borderId="13" xfId="46" applyNumberFormat="1" applyFont="1" applyFill="1" applyBorder="1" applyAlignment="1" applyProtection="1">
      <alignment horizontal="center" vertical="center"/>
      <protection hidden="1" locked="0"/>
    </xf>
    <xf numFmtId="1" fontId="4" fillId="35" borderId="15" xfId="46" applyNumberFormat="1" applyFont="1" applyFill="1" applyBorder="1" applyAlignment="1" applyProtection="1">
      <alignment horizontal="center" vertical="center" wrapText="1"/>
      <protection hidden="1"/>
    </xf>
    <xf numFmtId="1" fontId="6" fillId="34" borderId="16" xfId="46" applyNumberFormat="1" applyFont="1" applyFill="1" applyBorder="1" applyAlignment="1" applyProtection="1">
      <alignment horizontal="center" vertical="center"/>
      <protection hidden="1" locked="0"/>
    </xf>
    <xf numFmtId="1" fontId="12" fillId="34" borderId="17" xfId="46" applyNumberFormat="1" applyFont="1" applyFill="1" applyBorder="1" applyAlignment="1" applyProtection="1">
      <alignment horizontal="center" vertical="center"/>
      <protection hidden="1" locked="0"/>
    </xf>
    <xf numFmtId="1" fontId="12" fillId="34" borderId="18" xfId="46" applyNumberFormat="1" applyFont="1" applyFill="1" applyBorder="1" applyAlignment="1" applyProtection="1">
      <alignment horizontal="center" vertical="center"/>
      <protection hidden="1" locked="0"/>
    </xf>
    <xf numFmtId="0" fontId="7" fillId="39" borderId="19" xfId="46" applyFont="1" applyFill="1" applyBorder="1" applyAlignment="1" applyProtection="1">
      <alignment horizontal="center" vertical="center"/>
      <protection hidden="1"/>
    </xf>
    <xf numFmtId="49" fontId="5" fillId="39" borderId="20" xfId="46" applyNumberFormat="1" applyFont="1" applyFill="1" applyBorder="1" applyAlignment="1" applyProtection="1">
      <alignment horizontal="center" vertical="center"/>
      <protection hidden="1"/>
    </xf>
    <xf numFmtId="1" fontId="4" fillId="35" borderId="0" xfId="46" applyNumberFormat="1" applyFont="1" applyFill="1" applyBorder="1" applyAlignment="1" applyProtection="1">
      <alignment horizontal="center" vertical="center" wrapText="1"/>
      <protection hidden="1"/>
    </xf>
    <xf numFmtId="1" fontId="4" fillId="36" borderId="19" xfId="46" applyNumberFormat="1" applyFont="1" applyFill="1" applyBorder="1" applyAlignment="1" applyProtection="1">
      <alignment horizontal="center" vertical="center" wrapText="1"/>
      <protection hidden="1"/>
    </xf>
    <xf numFmtId="1" fontId="4" fillId="36" borderId="13" xfId="46" applyNumberFormat="1" applyFont="1" applyFill="1" applyBorder="1" applyAlignment="1" applyProtection="1">
      <alignment horizontal="center" vertical="center" wrapText="1"/>
      <protection hidden="1"/>
    </xf>
    <xf numFmtId="1" fontId="4" fillId="36" borderId="16" xfId="46" applyNumberFormat="1" applyFont="1" applyFill="1" applyBorder="1" applyAlignment="1" applyProtection="1">
      <alignment horizontal="center" vertical="center" wrapText="1"/>
      <protection hidden="1"/>
    </xf>
    <xf numFmtId="1" fontId="4" fillId="41" borderId="21" xfId="46" applyNumberFormat="1" applyFont="1" applyFill="1" applyBorder="1" applyAlignment="1" applyProtection="1">
      <alignment horizontal="center" vertical="center" wrapText="1"/>
      <protection hidden="1" locked="0"/>
    </xf>
    <xf numFmtId="1" fontId="4" fillId="41" borderId="22" xfId="46" applyNumberFormat="1" applyFont="1" applyFill="1" applyBorder="1" applyAlignment="1" applyProtection="1">
      <alignment horizontal="center" vertical="center" wrapText="1"/>
      <protection hidden="1" locked="0"/>
    </xf>
    <xf numFmtId="1" fontId="4" fillId="35" borderId="14" xfId="46" applyNumberFormat="1" applyFont="1" applyFill="1" applyBorder="1" applyAlignment="1" applyProtection="1">
      <alignment horizontal="center" vertical="center" wrapText="1"/>
      <protection hidden="1"/>
    </xf>
    <xf numFmtId="1" fontId="4" fillId="35" borderId="13" xfId="46" applyNumberFormat="1" applyFont="1" applyFill="1" applyBorder="1" applyAlignment="1" applyProtection="1">
      <alignment horizontal="center" vertical="center" wrapText="1"/>
      <protection hidden="1"/>
    </xf>
    <xf numFmtId="1" fontId="4" fillId="42" borderId="13" xfId="46" applyNumberFormat="1" applyFont="1" applyFill="1" applyBorder="1" applyAlignment="1" applyProtection="1">
      <alignment horizontal="center" vertical="center" wrapText="1"/>
      <protection hidden="1"/>
    </xf>
    <xf numFmtId="1" fontId="4" fillId="43" borderId="13" xfId="46" applyNumberFormat="1" applyFont="1" applyFill="1" applyBorder="1" applyAlignment="1" applyProtection="1">
      <alignment horizontal="center" vertical="center" wrapText="1"/>
      <protection hidden="1"/>
    </xf>
    <xf numFmtId="0" fontId="11" fillId="44" borderId="23" xfId="46" applyFont="1" applyFill="1" applyBorder="1" applyAlignment="1" applyProtection="1">
      <alignment horizontal="left" vertical="center" wrapText="1"/>
      <protection hidden="1"/>
    </xf>
    <xf numFmtId="0" fontId="9" fillId="45" borderId="23" xfId="46" applyFont="1" applyFill="1" applyBorder="1" applyAlignment="1" applyProtection="1">
      <alignment horizontal="left" vertical="center" wrapText="1"/>
      <protection hidden="1"/>
    </xf>
    <xf numFmtId="0" fontId="9" fillId="45" borderId="24" xfId="46" applyFont="1" applyFill="1" applyBorder="1" applyAlignment="1" applyProtection="1">
      <alignment horizontal="left" vertical="center" wrapText="1"/>
      <protection hidden="1"/>
    </xf>
    <xf numFmtId="1" fontId="64" fillId="36" borderId="25" xfId="46" applyNumberFormat="1" applyFont="1" applyFill="1" applyBorder="1" applyAlignment="1" applyProtection="1">
      <alignment horizontal="center" vertical="center" wrapText="1"/>
      <protection hidden="1"/>
    </xf>
    <xf numFmtId="1" fontId="65" fillId="36" borderId="21" xfId="46" applyNumberFormat="1" applyFont="1" applyFill="1" applyBorder="1" applyAlignment="1" applyProtection="1">
      <alignment horizontal="center" vertical="center" wrapText="1"/>
      <protection hidden="1"/>
    </xf>
    <xf numFmtId="1" fontId="65" fillId="36" borderId="22" xfId="46" applyNumberFormat="1" applyFont="1" applyFill="1" applyBorder="1" applyAlignment="1" applyProtection="1">
      <alignment horizontal="center" vertical="center" wrapText="1"/>
      <protection hidden="1"/>
    </xf>
    <xf numFmtId="1" fontId="4" fillId="36" borderId="20" xfId="46" applyNumberFormat="1" applyFont="1" applyFill="1" applyBorder="1" applyAlignment="1" applyProtection="1">
      <alignment horizontal="center" vertical="center" wrapText="1"/>
      <protection hidden="1"/>
    </xf>
    <xf numFmtId="1" fontId="4" fillId="36" borderId="17" xfId="46" applyNumberFormat="1" applyFont="1" applyFill="1" applyBorder="1" applyAlignment="1" applyProtection="1">
      <alignment horizontal="center" vertical="center" wrapText="1"/>
      <protection hidden="1"/>
    </xf>
    <xf numFmtId="1" fontId="4" fillId="36" borderId="18" xfId="46" applyNumberFormat="1" applyFont="1" applyFill="1" applyBorder="1" applyAlignment="1" applyProtection="1">
      <alignment horizontal="center" vertical="center" wrapText="1"/>
      <protection hidden="1"/>
    </xf>
    <xf numFmtId="0" fontId="11" fillId="44" borderId="26" xfId="46" applyFont="1" applyFill="1" applyBorder="1" applyAlignment="1" applyProtection="1">
      <alignment vertical="center" wrapText="1"/>
      <protection hidden="1"/>
    </xf>
    <xf numFmtId="0" fontId="11" fillId="44" borderId="23" xfId="46" applyFont="1" applyFill="1" applyBorder="1" applyAlignment="1" applyProtection="1">
      <alignment vertical="center" wrapText="1"/>
      <protection hidden="1"/>
    </xf>
    <xf numFmtId="1" fontId="4" fillId="35" borderId="16" xfId="46" applyNumberFormat="1" applyFont="1" applyFill="1" applyBorder="1" applyAlignment="1" applyProtection="1">
      <alignment horizontal="center" vertical="center" wrapText="1"/>
      <protection hidden="1"/>
    </xf>
    <xf numFmtId="1" fontId="10" fillId="0" borderId="19" xfId="46" applyNumberFormat="1" applyFont="1" applyFill="1" applyBorder="1" applyAlignment="1" applyProtection="1">
      <alignment horizontal="center" vertical="center"/>
      <protection hidden="1"/>
    </xf>
    <xf numFmtId="49" fontId="5" fillId="34" borderId="12" xfId="46" applyNumberFormat="1" applyFont="1" applyFill="1" applyBorder="1" applyAlignment="1" applyProtection="1">
      <alignment horizontal="center" vertical="center"/>
      <protection hidden="1"/>
    </xf>
    <xf numFmtId="1" fontId="4" fillId="35" borderId="11" xfId="46" applyNumberFormat="1" applyFont="1" applyFill="1" applyBorder="1" applyAlignment="1" applyProtection="1">
      <alignment horizontal="center" vertical="center" wrapText="1"/>
      <protection hidden="1"/>
    </xf>
    <xf numFmtId="1" fontId="4" fillId="34" borderId="12" xfId="46" applyNumberFormat="1" applyFont="1" applyFill="1" applyBorder="1" applyAlignment="1" applyProtection="1">
      <alignment horizontal="center" vertical="center" wrapText="1"/>
      <protection hidden="1"/>
    </xf>
    <xf numFmtId="1" fontId="4" fillId="35" borderId="27" xfId="46" applyNumberFormat="1" applyFont="1" applyFill="1" applyBorder="1" applyAlignment="1" applyProtection="1">
      <alignment horizontal="center" vertical="center" wrapText="1"/>
      <protection hidden="1"/>
    </xf>
    <xf numFmtId="1" fontId="4" fillId="37" borderId="11" xfId="46" applyNumberFormat="1" applyFont="1" applyFill="1" applyBorder="1" applyAlignment="1" applyProtection="1">
      <alignment horizontal="center" vertical="center" wrapText="1"/>
      <protection hidden="1"/>
    </xf>
    <xf numFmtId="1" fontId="4" fillId="37" borderId="12" xfId="46" applyNumberFormat="1" applyFont="1" applyFill="1" applyBorder="1" applyAlignment="1" applyProtection="1">
      <alignment horizontal="center" vertical="center" wrapText="1"/>
      <protection hidden="1"/>
    </xf>
    <xf numFmtId="1" fontId="4" fillId="37" borderId="28" xfId="46" applyNumberFormat="1" applyFont="1" applyFill="1" applyBorder="1" applyAlignment="1" applyProtection="1">
      <alignment horizontal="center" vertical="center" wrapText="1"/>
      <protection hidden="1"/>
    </xf>
    <xf numFmtId="1" fontId="4" fillId="34" borderId="27" xfId="46" applyNumberFormat="1" applyFont="1" applyFill="1" applyBorder="1" applyAlignment="1" applyProtection="1">
      <alignment horizontal="center" vertical="center" wrapText="1"/>
      <protection hidden="1"/>
    </xf>
    <xf numFmtId="0" fontId="13" fillId="33" borderId="29" xfId="46" applyFont="1" applyFill="1" applyBorder="1" applyAlignment="1" applyProtection="1">
      <alignment horizontal="center" vertical="center"/>
      <protection hidden="1"/>
    </xf>
    <xf numFmtId="0" fontId="13" fillId="33" borderId="30" xfId="46" applyFont="1" applyFill="1" applyBorder="1" applyAlignment="1" applyProtection="1">
      <alignment horizontal="center" vertical="center"/>
      <protection hidden="1"/>
    </xf>
    <xf numFmtId="1" fontId="13" fillId="33" borderId="30" xfId="46" applyNumberFormat="1" applyFont="1" applyFill="1" applyBorder="1" applyAlignment="1" applyProtection="1">
      <alignment horizontal="center" vertical="center"/>
      <protection hidden="1"/>
    </xf>
    <xf numFmtId="0" fontId="4" fillId="33" borderId="30" xfId="46" applyFont="1" applyFill="1" applyBorder="1" applyAlignment="1" applyProtection="1">
      <alignment horizontal="center" vertical="center"/>
      <protection hidden="1"/>
    </xf>
    <xf numFmtId="0" fontId="4" fillId="33" borderId="31" xfId="46" applyFont="1" applyFill="1" applyBorder="1" applyAlignment="1" applyProtection="1">
      <alignment horizontal="center" vertical="center"/>
      <protection hidden="1"/>
    </xf>
    <xf numFmtId="1" fontId="4" fillId="41" borderId="25" xfId="46" applyNumberFormat="1" applyFont="1" applyFill="1" applyBorder="1" applyAlignment="1" applyProtection="1">
      <alignment horizontal="center" vertical="center" wrapText="1"/>
      <protection hidden="1" locked="0"/>
    </xf>
    <xf numFmtId="0" fontId="7" fillId="39" borderId="20" xfId="46" applyFont="1" applyFill="1" applyBorder="1" applyAlignment="1" applyProtection="1">
      <alignment horizontal="center" vertical="center"/>
      <protection hidden="1"/>
    </xf>
    <xf numFmtId="1" fontId="6" fillId="34" borderId="21" xfId="46" applyNumberFormat="1" applyFont="1" applyFill="1" applyBorder="1" applyAlignment="1" applyProtection="1">
      <alignment horizontal="center" vertical="center"/>
      <protection hidden="1" locked="0"/>
    </xf>
    <xf numFmtId="1" fontId="6" fillId="34" borderId="22" xfId="46" applyNumberFormat="1" applyFont="1" applyFill="1" applyBorder="1" applyAlignment="1" applyProtection="1">
      <alignment horizontal="center" vertical="center"/>
      <protection hidden="1" locked="0"/>
    </xf>
    <xf numFmtId="49" fontId="6" fillId="46" borderId="32" xfId="46" applyNumberFormat="1" applyFont="1" applyFill="1" applyBorder="1" applyAlignment="1" applyProtection="1">
      <alignment horizontal="center" vertical="center" wrapText="1"/>
      <protection hidden="1"/>
    </xf>
    <xf numFmtId="0" fontId="8" fillId="47" borderId="33" xfId="46" applyFont="1" applyFill="1" applyBorder="1" applyAlignment="1" applyProtection="1">
      <alignment horizontal="left" vertical="center" wrapText="1"/>
      <protection hidden="1" locked="0"/>
    </xf>
    <xf numFmtId="0" fontId="8" fillId="47" borderId="34" xfId="46" applyFont="1" applyFill="1" applyBorder="1" applyAlignment="1" applyProtection="1">
      <alignment horizontal="left" vertical="center" wrapText="1"/>
      <protection hidden="1" locked="0"/>
    </xf>
    <xf numFmtId="0" fontId="8" fillId="47" borderId="35" xfId="46" applyFont="1" applyFill="1" applyBorder="1" applyAlignment="1" applyProtection="1">
      <alignment horizontal="left" vertical="center" wrapText="1"/>
      <protection hidden="1" locked="0"/>
    </xf>
    <xf numFmtId="1" fontId="12" fillId="34" borderId="36" xfId="46" applyNumberFormat="1" applyFont="1" applyFill="1" applyBorder="1" applyAlignment="1" applyProtection="1">
      <alignment horizontal="center" vertical="center"/>
      <protection hidden="1" locked="0"/>
    </xf>
    <xf numFmtId="1" fontId="6" fillId="34" borderId="14" xfId="46" applyNumberFormat="1" applyFont="1" applyFill="1" applyBorder="1" applyAlignment="1" applyProtection="1">
      <alignment horizontal="center" vertical="center"/>
      <protection hidden="1" locked="0"/>
    </xf>
    <xf numFmtId="1" fontId="6" fillId="34" borderId="37" xfId="46" applyNumberFormat="1" applyFont="1" applyFill="1" applyBorder="1" applyAlignment="1" applyProtection="1">
      <alignment horizontal="center" vertical="center"/>
      <protection hidden="1" locked="0"/>
    </xf>
    <xf numFmtId="1" fontId="4" fillId="35" borderId="33" xfId="46" applyNumberFormat="1" applyFont="1" applyFill="1" applyBorder="1" applyAlignment="1" applyProtection="1">
      <alignment horizontal="center" vertical="center" wrapText="1"/>
      <protection hidden="1"/>
    </xf>
    <xf numFmtId="1" fontId="4" fillId="35" borderId="38" xfId="46" applyNumberFormat="1" applyFont="1" applyFill="1" applyBorder="1" applyAlignment="1" applyProtection="1">
      <alignment horizontal="center" vertical="center" wrapText="1"/>
      <protection hidden="1"/>
    </xf>
    <xf numFmtId="1" fontId="4" fillId="41" borderId="15" xfId="46" applyNumberFormat="1" applyFont="1" applyFill="1" applyBorder="1" applyAlignment="1" applyProtection="1">
      <alignment horizontal="center" vertical="center" wrapText="1"/>
      <protection hidden="1"/>
    </xf>
    <xf numFmtId="1" fontId="4" fillId="48" borderId="39" xfId="46" applyNumberFormat="1" applyFont="1" applyFill="1" applyBorder="1" applyAlignment="1" applyProtection="1">
      <alignment horizontal="right" vertical="center" wrapText="1"/>
      <protection hidden="1"/>
    </xf>
    <xf numFmtId="1" fontId="4" fillId="41" borderId="40" xfId="46" applyNumberFormat="1" applyFont="1" applyFill="1" applyBorder="1" applyAlignment="1" applyProtection="1">
      <alignment horizontal="center" vertical="center" wrapText="1"/>
      <protection hidden="1" locked="0"/>
    </xf>
    <xf numFmtId="1" fontId="4" fillId="41" borderId="41" xfId="46" applyNumberFormat="1" applyFont="1" applyFill="1" applyBorder="1" applyAlignment="1" applyProtection="1">
      <alignment horizontal="center" vertical="center" wrapText="1"/>
      <protection hidden="1" locked="0"/>
    </xf>
    <xf numFmtId="1" fontId="4" fillId="41" borderId="42" xfId="46" applyNumberFormat="1" applyFont="1" applyFill="1" applyBorder="1" applyAlignment="1" applyProtection="1">
      <alignment horizontal="center" vertical="center" wrapText="1"/>
      <protection hidden="1" locked="0"/>
    </xf>
    <xf numFmtId="1" fontId="25" fillId="41" borderId="43" xfId="46" applyNumberFormat="1" applyFont="1" applyFill="1" applyBorder="1" applyAlignment="1" applyProtection="1">
      <alignment horizontal="center" vertical="center" wrapText="1"/>
      <protection hidden="1" locked="0"/>
    </xf>
    <xf numFmtId="1" fontId="25" fillId="41" borderId="44" xfId="46" applyNumberFormat="1" applyFont="1" applyFill="1" applyBorder="1" applyAlignment="1" applyProtection="1">
      <alignment horizontal="center" vertical="center" wrapText="1"/>
      <protection hidden="1" locked="0"/>
    </xf>
    <xf numFmtId="0" fontId="5" fillId="48" borderId="45" xfId="46" applyFont="1" applyFill="1" applyBorder="1" applyAlignment="1" applyProtection="1">
      <alignment horizontal="right" vertical="center" wrapText="1"/>
      <protection hidden="1"/>
    </xf>
    <xf numFmtId="0" fontId="5" fillId="48" borderId="46" xfId="46" applyFont="1" applyFill="1" applyBorder="1" applyAlignment="1" applyProtection="1">
      <alignment horizontal="right" vertical="center" wrapText="1"/>
      <protection hidden="1"/>
    </xf>
    <xf numFmtId="0" fontId="5" fillId="44" borderId="29" xfId="46" applyFont="1" applyFill="1" applyBorder="1" applyAlignment="1" applyProtection="1">
      <alignment horizontal="right" vertical="center" wrapText="1"/>
      <protection hidden="1"/>
    </xf>
    <xf numFmtId="0" fontId="5" fillId="44" borderId="30" xfId="46" applyFont="1" applyFill="1" applyBorder="1" applyAlignment="1" applyProtection="1">
      <alignment horizontal="right" vertical="center" wrapText="1"/>
      <protection hidden="1"/>
    </xf>
    <xf numFmtId="0" fontId="5" fillId="48" borderId="47" xfId="46" applyFont="1" applyFill="1" applyBorder="1" applyAlignment="1" applyProtection="1">
      <alignment horizontal="right" vertical="center" wrapText="1"/>
      <protection hidden="1"/>
    </xf>
    <xf numFmtId="0" fontId="5" fillId="48" borderId="48" xfId="46" applyFont="1" applyFill="1" applyBorder="1" applyAlignment="1" applyProtection="1">
      <alignment horizontal="right" vertical="center" wrapText="1"/>
      <protection hidden="1"/>
    </xf>
    <xf numFmtId="0" fontId="5" fillId="48" borderId="49" xfId="46" applyFont="1" applyFill="1" applyBorder="1" applyAlignment="1" applyProtection="1">
      <alignment horizontal="right" vertical="center" wrapText="1"/>
      <protection hidden="1"/>
    </xf>
    <xf numFmtId="0" fontId="5" fillId="48" borderId="32" xfId="46" applyFont="1" applyFill="1" applyBorder="1" applyAlignment="1" applyProtection="1">
      <alignment horizontal="right" vertical="center" wrapText="1"/>
      <protection hidden="1"/>
    </xf>
    <xf numFmtId="1" fontId="13" fillId="35" borderId="50" xfId="46" applyNumberFormat="1" applyFont="1" applyFill="1" applyBorder="1" applyAlignment="1" applyProtection="1">
      <alignment horizontal="center" vertical="center" wrapText="1"/>
      <protection hidden="1"/>
    </xf>
    <xf numFmtId="1" fontId="13" fillId="35" borderId="23" xfId="46" applyNumberFormat="1" applyFont="1" applyFill="1" applyBorder="1" applyAlignment="1" applyProtection="1">
      <alignment horizontal="center" vertical="center" wrapText="1"/>
      <protection hidden="1"/>
    </xf>
    <xf numFmtId="1" fontId="13" fillId="35" borderId="51" xfId="46" applyNumberFormat="1" applyFont="1" applyFill="1" applyBorder="1" applyAlignment="1" applyProtection="1">
      <alignment horizontal="center" vertical="center" wrapText="1"/>
      <protection hidden="1"/>
    </xf>
    <xf numFmtId="1" fontId="13" fillId="35" borderId="52" xfId="46" applyNumberFormat="1" applyFont="1" applyFill="1" applyBorder="1" applyAlignment="1" applyProtection="1">
      <alignment horizontal="center" vertical="center" wrapText="1"/>
      <protection hidden="1"/>
    </xf>
    <xf numFmtId="1" fontId="13" fillId="35" borderId="0" xfId="46" applyNumberFormat="1" applyFont="1" applyFill="1" applyBorder="1" applyAlignment="1" applyProtection="1">
      <alignment horizontal="center" vertical="center" wrapText="1"/>
      <protection hidden="1"/>
    </xf>
    <xf numFmtId="1" fontId="13" fillId="35" borderId="53" xfId="46" applyNumberFormat="1" applyFont="1" applyFill="1" applyBorder="1" applyAlignment="1" applyProtection="1">
      <alignment horizontal="center" vertical="center" wrapText="1"/>
      <protection hidden="1"/>
    </xf>
    <xf numFmtId="1" fontId="13" fillId="35" borderId="14" xfId="46" applyNumberFormat="1" applyFont="1" applyFill="1" applyBorder="1" applyAlignment="1" applyProtection="1">
      <alignment horizontal="center" vertical="center" wrapText="1"/>
      <protection hidden="1"/>
    </xf>
    <xf numFmtId="0" fontId="5" fillId="49" borderId="14" xfId="46" applyFont="1" applyFill="1" applyBorder="1" applyAlignment="1" applyProtection="1">
      <alignment horizontal="center" vertical="center" wrapText="1"/>
      <protection hidden="1"/>
    </xf>
    <xf numFmtId="0" fontId="5" fillId="49" borderId="13" xfId="46" applyFont="1" applyFill="1" applyBorder="1" applyAlignment="1" applyProtection="1">
      <alignment horizontal="center" vertical="center" wrapText="1"/>
      <protection hidden="1"/>
    </xf>
    <xf numFmtId="0" fontId="5" fillId="49" borderId="16" xfId="46" applyFont="1" applyFill="1" applyBorder="1" applyAlignment="1" applyProtection="1">
      <alignment horizontal="center" vertical="center" wrapText="1"/>
      <protection hidden="1"/>
    </xf>
    <xf numFmtId="0" fontId="5" fillId="35" borderId="29" xfId="46" applyFont="1" applyFill="1" applyBorder="1" applyAlignment="1" applyProtection="1">
      <alignment horizontal="center" vertical="center" wrapText="1"/>
      <protection hidden="1"/>
    </xf>
    <xf numFmtId="0" fontId="5" fillId="35" borderId="30" xfId="46" applyFont="1" applyFill="1" applyBorder="1" applyAlignment="1" applyProtection="1">
      <alignment horizontal="center" vertical="center" wrapText="1"/>
      <protection hidden="1"/>
    </xf>
    <xf numFmtId="0" fontId="5" fillId="35" borderId="31" xfId="46" applyFont="1" applyFill="1" applyBorder="1" applyAlignment="1" applyProtection="1">
      <alignment horizontal="center" vertical="center" wrapText="1"/>
      <protection hidden="1"/>
    </xf>
    <xf numFmtId="0" fontId="5" fillId="35" borderId="10" xfId="46" applyFont="1" applyFill="1" applyBorder="1" applyAlignment="1" applyProtection="1">
      <alignment horizontal="center" vertical="center" wrapText="1"/>
      <protection hidden="1"/>
    </xf>
    <xf numFmtId="0" fontId="5" fillId="34" borderId="33" xfId="46" applyFont="1" applyFill="1" applyBorder="1" applyAlignment="1" applyProtection="1">
      <alignment horizontal="center" vertical="center" wrapText="1"/>
      <protection hidden="1"/>
    </xf>
    <xf numFmtId="0" fontId="5" fillId="34" borderId="38" xfId="46" applyFont="1" applyFill="1" applyBorder="1" applyAlignment="1" applyProtection="1">
      <alignment horizontal="center" vertical="center" wrapText="1"/>
      <protection hidden="1"/>
    </xf>
    <xf numFmtId="0" fontId="5" fillId="35" borderId="11" xfId="46" applyFont="1" applyFill="1" applyBorder="1" applyAlignment="1" applyProtection="1">
      <alignment horizontal="center" vertical="center" wrapText="1"/>
      <protection hidden="1"/>
    </xf>
    <xf numFmtId="0" fontId="3" fillId="38" borderId="28" xfId="46" applyFont="1" applyFill="1" applyBorder="1" applyAlignment="1" applyProtection="1">
      <alignment horizontal="center" vertical="center"/>
      <protection hidden="1" locked="0"/>
    </xf>
    <xf numFmtId="0" fontId="3" fillId="38" borderId="0" xfId="46" applyFont="1" applyFill="1" applyBorder="1" applyAlignment="1" applyProtection="1">
      <alignment horizontal="center" vertical="center"/>
      <protection hidden="1" locked="0"/>
    </xf>
    <xf numFmtId="0" fontId="3" fillId="38" borderId="27" xfId="46" applyFont="1" applyFill="1" applyBorder="1" applyAlignment="1" applyProtection="1">
      <alignment horizontal="center" vertical="center"/>
      <protection hidden="1" locked="0"/>
    </xf>
    <xf numFmtId="1" fontId="13" fillId="35" borderId="33" xfId="46" applyNumberFormat="1" applyFont="1" applyFill="1" applyBorder="1" applyAlignment="1" applyProtection="1">
      <alignment horizontal="center" vertical="center" wrapText="1"/>
      <protection hidden="1"/>
    </xf>
    <xf numFmtId="0" fontId="17" fillId="41" borderId="26" xfId="46" applyFont="1" applyFill="1" applyBorder="1" applyAlignment="1" applyProtection="1">
      <alignment horizontal="left" vertical="top" wrapText="1"/>
      <protection hidden="1"/>
    </xf>
    <xf numFmtId="0" fontId="17" fillId="41" borderId="23" xfId="46" applyFont="1" applyFill="1" applyBorder="1" applyAlignment="1" applyProtection="1">
      <alignment horizontal="left" vertical="top" wrapText="1"/>
      <protection hidden="1"/>
    </xf>
    <xf numFmtId="0" fontId="17" fillId="41" borderId="24" xfId="46" applyFont="1" applyFill="1" applyBorder="1" applyAlignment="1" applyProtection="1">
      <alignment horizontal="left" vertical="top" wrapText="1"/>
      <protection hidden="1"/>
    </xf>
    <xf numFmtId="0" fontId="4" fillId="48" borderId="39" xfId="46" applyFont="1" applyFill="1" applyBorder="1" applyAlignment="1" applyProtection="1">
      <alignment horizontal="right" vertical="center" wrapText="1"/>
      <protection hidden="1"/>
    </xf>
    <xf numFmtId="0" fontId="7" fillId="48" borderId="54" xfId="46" applyFont="1" applyFill="1" applyBorder="1" applyAlignment="1" applyProtection="1">
      <alignment horizontal="center" vertical="center" wrapText="1"/>
      <protection hidden="1"/>
    </xf>
    <xf numFmtId="0" fontId="7" fillId="48" borderId="39" xfId="46" applyFont="1" applyFill="1" applyBorder="1" applyAlignment="1" applyProtection="1">
      <alignment horizontal="center" vertical="center" wrapText="1"/>
      <protection hidden="1"/>
    </xf>
    <xf numFmtId="0" fontId="20" fillId="38" borderId="29" xfId="46" applyFont="1" applyFill="1" applyBorder="1" applyAlignment="1" applyProtection="1">
      <alignment horizontal="left" vertical="center" wrapText="1" indent="2"/>
      <protection hidden="1"/>
    </xf>
    <xf numFmtId="0" fontId="18" fillId="38" borderId="30" xfId="46" applyFont="1" applyFill="1" applyBorder="1" applyAlignment="1" applyProtection="1">
      <alignment horizontal="left" vertical="center" wrapText="1" indent="2"/>
      <protection hidden="1"/>
    </xf>
    <xf numFmtId="0" fontId="18" fillId="38" borderId="31" xfId="46" applyFont="1" applyFill="1" applyBorder="1" applyAlignment="1" applyProtection="1">
      <alignment horizontal="left" vertical="center" wrapText="1" indent="2"/>
      <protection hidden="1"/>
    </xf>
    <xf numFmtId="0" fontId="5" fillId="46" borderId="19" xfId="46" applyFont="1" applyFill="1" applyBorder="1" applyAlignment="1" applyProtection="1">
      <alignment horizontal="center" vertical="center" wrapText="1"/>
      <protection hidden="1"/>
    </xf>
    <xf numFmtId="0" fontId="5" fillId="46" borderId="33" xfId="46" applyFont="1" applyFill="1" applyBorder="1" applyAlignment="1" applyProtection="1">
      <alignment horizontal="center" vertical="center"/>
      <protection hidden="1"/>
    </xf>
    <xf numFmtId="0" fontId="5" fillId="44" borderId="55" xfId="46" applyFont="1" applyFill="1" applyBorder="1" applyAlignment="1" applyProtection="1">
      <alignment horizontal="center" vertical="center"/>
      <protection hidden="1"/>
    </xf>
    <xf numFmtId="0" fontId="5" fillId="44" borderId="56" xfId="46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2 2" xfId="45"/>
    <cellStyle name="normálne 3" xfId="46"/>
    <cellStyle name="normálne 4" xfId="47"/>
    <cellStyle name="normálne 4 2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Správanie podľa ReMe</a:t>
            </a:r>
          </a:p>
        </c:rich>
      </c:tx>
      <c:layout>
        <c:manualLayout>
          <c:xMode val="factor"/>
          <c:yMode val="factor"/>
          <c:x val="-0.2935"/>
          <c:y val="-0.03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-0.01075"/>
          <c:y val="0.0815"/>
          <c:w val="0.97175"/>
          <c:h val="0.815"/>
        </c:manualLayout>
      </c:layout>
      <c:lineChart>
        <c:grouping val="standard"/>
        <c:varyColors val="0"/>
        <c:ser>
          <c:idx val="2"/>
          <c:order val="0"/>
          <c:tx>
            <c:v>°Re - prognóza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'UA-reme'!$D$6:$H$6</c:f>
              <c:strCache/>
            </c:strRef>
          </c:cat>
          <c:val>
            <c:numRef>
              <c:f>'UA-reme'!$D$35:$H$35</c:f>
              <c:numCache/>
            </c:numRef>
          </c:val>
          <c:smooth val="1"/>
        </c:ser>
        <c:ser>
          <c:idx val="3"/>
          <c:order val="1"/>
          <c:tx>
            <c:v>°Re - aktuálne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'UA-reme'!$D$34:$H$34</c:f>
              <c:numCache/>
            </c:numRef>
          </c:val>
          <c:smooth val="1"/>
        </c:ser>
        <c:marker val="1"/>
        <c:axId val="53020365"/>
        <c:axId val="7421238"/>
      </c:line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0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05"/>
          <c:y val="0.88825"/>
          <c:w val="0.6935"/>
          <c:h val="0.11175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1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Stav systémového produktu</a:t>
            </a:r>
          </a:p>
        </c:rich>
      </c:tx>
      <c:layout>
        <c:manualLayout>
          <c:xMode val="factor"/>
          <c:yMode val="factor"/>
          <c:x val="-0.17175"/>
          <c:y val="-0.035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25"/>
          <c:y val="0.10175"/>
          <c:w val="0.916"/>
          <c:h val="0.913"/>
        </c:manualLayout>
      </c:layout>
      <c:barChart>
        <c:barDir val="col"/>
        <c:grouping val="clustered"/>
        <c:varyColors val="0"/>
        <c:ser>
          <c:idx val="3"/>
          <c:order val="0"/>
          <c:tx>
            <c:v>Výstup produkt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'UA-reme'!$D$6:$H$6</c:f>
              <c:strCache/>
            </c:strRef>
          </c:cat>
          <c:val>
            <c:numRef>
              <c:f>'UA-reme'!$D$33:$H$33</c:f>
              <c:numCache/>
            </c:numRef>
          </c:val>
        </c:ser>
        <c:overlap val="-45"/>
        <c:gapWidth val="86"/>
        <c:axId val="66791143"/>
        <c:axId val="64249376"/>
      </c:bar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1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1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95250</xdr:rowOff>
    </xdr:from>
    <xdr:to>
      <xdr:col>2</xdr:col>
      <xdr:colOff>428625</xdr:colOff>
      <xdr:row>52</xdr:row>
      <xdr:rowOff>133350</xdr:rowOff>
    </xdr:to>
    <xdr:graphicFrame>
      <xdr:nvGraphicFramePr>
        <xdr:cNvPr id="1" name="Graf 2"/>
        <xdr:cNvGraphicFramePr/>
      </xdr:nvGraphicFramePr>
      <xdr:xfrm>
        <a:off x="19050" y="13192125"/>
        <a:ext cx="4467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36</xdr:row>
      <xdr:rowOff>123825</xdr:rowOff>
    </xdr:from>
    <xdr:to>
      <xdr:col>7</xdr:col>
      <xdr:colOff>638175</xdr:colOff>
      <xdr:row>51</xdr:row>
      <xdr:rowOff>57150</xdr:rowOff>
    </xdr:to>
    <xdr:graphicFrame>
      <xdr:nvGraphicFramePr>
        <xdr:cNvPr id="2" name="Graf 3"/>
        <xdr:cNvGraphicFramePr/>
      </xdr:nvGraphicFramePr>
      <xdr:xfrm>
        <a:off x="4591050" y="13220700"/>
        <a:ext cx="35814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zoomScale="110" zoomScaleNormal="110" zoomScalePageLayoutView="0" workbookViewId="0" topLeftCell="A17">
      <selection activeCell="D19" sqref="D19"/>
    </sheetView>
  </sheetViews>
  <sheetFormatPr defaultColWidth="8.25390625" defaultRowHeight="14.25"/>
  <cols>
    <col min="1" max="1" width="4.625" style="1" customWidth="1"/>
    <col min="2" max="2" width="48.625" style="10" customWidth="1"/>
    <col min="3" max="8" width="9.125" style="1" customWidth="1"/>
    <col min="9" max="28" width="7.75390625" style="1" hidden="1" customWidth="1"/>
    <col min="29" max="29" width="8.75390625" style="1" customWidth="1"/>
    <col min="30" max="16384" width="8.25390625" style="1" customWidth="1"/>
  </cols>
  <sheetData>
    <row r="1" spans="1:28" s="18" customFormat="1" ht="20.25" customHeight="1">
      <c r="A1" s="115" t="s">
        <v>21</v>
      </c>
      <c r="B1" s="116"/>
      <c r="C1" s="116"/>
      <c r="D1" s="116"/>
      <c r="E1" s="116"/>
      <c r="F1" s="116"/>
      <c r="G1" s="116"/>
      <c r="H1" s="117"/>
      <c r="I1" s="49"/>
      <c r="J1" s="50"/>
      <c r="K1" s="50"/>
      <c r="L1" s="50"/>
      <c r="M1" s="5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2"/>
    </row>
    <row r="2" spans="1:28" s="22" customFormat="1" ht="38.25" customHeight="1" thickBot="1">
      <c r="A2" s="111" t="s">
        <v>49</v>
      </c>
      <c r="B2" s="112"/>
      <c r="C2" s="112"/>
      <c r="D2" s="112"/>
      <c r="E2" s="112"/>
      <c r="F2" s="112"/>
      <c r="G2" s="112"/>
      <c r="H2" s="113"/>
      <c r="I2" s="104" t="s">
        <v>1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6"/>
    </row>
    <row r="3" spans="1:28" ht="24.75" customHeight="1" thickBot="1">
      <c r="A3" s="119" t="s">
        <v>24</v>
      </c>
      <c r="B3" s="120"/>
      <c r="C3" s="118" t="s">
        <v>15</v>
      </c>
      <c r="D3" s="118"/>
      <c r="E3" s="118"/>
      <c r="F3" s="84">
        <v>0</v>
      </c>
      <c r="G3" s="80" t="s">
        <v>16</v>
      </c>
      <c r="H3" s="85">
        <v>5</v>
      </c>
      <c r="I3" s="36">
        <f>SUM(I7:I31)</f>
        <v>0</v>
      </c>
      <c r="J3" s="36">
        <f>SUM(J7:J31)</f>
        <v>0</v>
      </c>
      <c r="K3" s="36">
        <f>SUM(K7:K31)</f>
        <v>0</v>
      </c>
      <c r="L3" s="36">
        <f>SUM(L7:L31)</f>
        <v>0</v>
      </c>
      <c r="M3" s="36">
        <f>SUM(M7:M31)</f>
        <v>0</v>
      </c>
      <c r="N3" s="37">
        <f>$F$3</f>
        <v>0</v>
      </c>
      <c r="O3" s="37">
        <f>$H$3</f>
        <v>5</v>
      </c>
      <c r="P3" s="38">
        <f>IF((O3-N3)&lt;=0,1,0)</f>
        <v>0</v>
      </c>
      <c r="Q3" s="39">
        <f>100/(O3-N3)</f>
        <v>20</v>
      </c>
      <c r="R3" s="37"/>
      <c r="S3" s="37">
        <f>SUM(S7:S31)</f>
        <v>2100</v>
      </c>
      <c r="T3" s="37">
        <f>SUM(T7:T31)</f>
        <v>2100</v>
      </c>
      <c r="U3" s="37">
        <f>SUM(U7:U31)</f>
        <v>2100</v>
      </c>
      <c r="V3" s="37">
        <f>SUM(V7:V31)</f>
        <v>2100</v>
      </c>
      <c r="W3" s="37">
        <f>SUM(W7:W31)</f>
        <v>2100</v>
      </c>
      <c r="X3" s="94" t="s">
        <v>17</v>
      </c>
      <c r="Y3" s="95"/>
      <c r="Z3" s="96"/>
      <c r="AA3" s="37"/>
      <c r="AB3" s="51"/>
    </row>
    <row r="4" spans="1:28" ht="38.25" customHeight="1" thickBot="1">
      <c r="A4" s="121" t="s">
        <v>25</v>
      </c>
      <c r="B4" s="122"/>
      <c r="C4" s="122"/>
      <c r="D4" s="122"/>
      <c r="E4" s="122"/>
      <c r="F4" s="122"/>
      <c r="G4" s="122"/>
      <c r="H4" s="123"/>
      <c r="I4" s="36"/>
      <c r="J4" s="36"/>
      <c r="K4" s="36"/>
      <c r="L4" s="36"/>
      <c r="M4" s="36"/>
      <c r="N4" s="37"/>
      <c r="O4" s="37"/>
      <c r="P4" s="38"/>
      <c r="Q4" s="39"/>
      <c r="R4" s="37"/>
      <c r="S4" s="37"/>
      <c r="T4" s="37"/>
      <c r="U4" s="37"/>
      <c r="V4" s="37"/>
      <c r="W4" s="37"/>
      <c r="X4" s="97"/>
      <c r="Y4" s="98"/>
      <c r="Z4" s="99"/>
      <c r="AA4" s="77"/>
      <c r="AB4" s="78"/>
    </row>
    <row r="5" spans="1:28" ht="18" customHeight="1">
      <c r="A5" s="124" t="s">
        <v>23</v>
      </c>
      <c r="B5" s="125"/>
      <c r="C5" s="126" t="s">
        <v>0</v>
      </c>
      <c r="D5" s="101" t="s">
        <v>22</v>
      </c>
      <c r="E5" s="102"/>
      <c r="F5" s="102"/>
      <c r="G5" s="102"/>
      <c r="H5" s="103"/>
      <c r="I5" s="110" t="s">
        <v>12</v>
      </c>
      <c r="J5" s="107"/>
      <c r="K5" s="107"/>
      <c r="L5" s="107"/>
      <c r="M5" s="107"/>
      <c r="N5" s="107" t="s">
        <v>9</v>
      </c>
      <c r="O5" s="107"/>
      <c r="P5" s="107"/>
      <c r="Q5" s="107"/>
      <c r="R5" s="107"/>
      <c r="S5" s="107" t="s">
        <v>11</v>
      </c>
      <c r="T5" s="107"/>
      <c r="U5" s="107"/>
      <c r="V5" s="107"/>
      <c r="W5" s="107"/>
      <c r="X5" s="97" t="s">
        <v>18</v>
      </c>
      <c r="Y5" s="99" t="s">
        <v>20</v>
      </c>
      <c r="Z5" s="99" t="s">
        <v>19</v>
      </c>
      <c r="AA5" s="108" t="s">
        <v>2</v>
      </c>
      <c r="AB5" s="109"/>
    </row>
    <row r="6" spans="1:37" s="3" customFormat="1" ht="18" customHeight="1" thickBot="1">
      <c r="A6" s="29" t="s">
        <v>3</v>
      </c>
      <c r="B6" s="70" t="s">
        <v>4</v>
      </c>
      <c r="C6" s="127"/>
      <c r="D6" s="74" t="s">
        <v>26</v>
      </c>
      <c r="E6" s="26" t="s">
        <v>27</v>
      </c>
      <c r="F6" s="26" t="s">
        <v>28</v>
      </c>
      <c r="G6" s="26" t="s">
        <v>29</v>
      </c>
      <c r="H6" s="27" t="s">
        <v>50</v>
      </c>
      <c r="I6" s="52" t="str">
        <f aca="true" t="shared" si="0" ref="I6:W6">D6</f>
        <v>Strana 1</v>
      </c>
      <c r="J6" s="19" t="str">
        <f t="shared" si="0"/>
        <v>Strana 2 </v>
      </c>
      <c r="K6" s="19" t="str">
        <f t="shared" si="0"/>
        <v>Strana 3</v>
      </c>
      <c r="L6" s="19" t="str">
        <f t="shared" si="0"/>
        <v>Strana 4</v>
      </c>
      <c r="M6" s="19" t="str">
        <f t="shared" si="0"/>
        <v>Strana 5</v>
      </c>
      <c r="N6" s="20" t="str">
        <f t="shared" si="0"/>
        <v>Strana 1</v>
      </c>
      <c r="O6" s="19" t="str">
        <f t="shared" si="0"/>
        <v>Strana 2 </v>
      </c>
      <c r="P6" s="19" t="str">
        <f t="shared" si="0"/>
        <v>Strana 3</v>
      </c>
      <c r="Q6" s="19" t="str">
        <f t="shared" si="0"/>
        <v>Strana 4</v>
      </c>
      <c r="R6" s="19" t="str">
        <f t="shared" si="0"/>
        <v>Strana 5</v>
      </c>
      <c r="S6" s="20" t="str">
        <f t="shared" si="0"/>
        <v>Strana 1</v>
      </c>
      <c r="T6" s="19" t="str">
        <f t="shared" si="0"/>
        <v>Strana 2 </v>
      </c>
      <c r="U6" s="19" t="str">
        <f t="shared" si="0"/>
        <v>Strana 3</v>
      </c>
      <c r="V6" s="19" t="str">
        <f t="shared" si="0"/>
        <v>Strana 4</v>
      </c>
      <c r="W6" s="19" t="str">
        <f t="shared" si="0"/>
        <v>Strana 5</v>
      </c>
      <c r="X6" s="114"/>
      <c r="Y6" s="100"/>
      <c r="Z6" s="100"/>
      <c r="AA6" s="2" t="s">
        <v>7</v>
      </c>
      <c r="AB6" s="53" t="s">
        <v>8</v>
      </c>
      <c r="AD6" s="1"/>
      <c r="AE6" s="1"/>
      <c r="AF6" s="1"/>
      <c r="AG6" s="1"/>
      <c r="AH6" s="1"/>
      <c r="AI6" s="1"/>
      <c r="AJ6" s="1"/>
      <c r="AK6" s="1"/>
    </row>
    <row r="7" spans="1:28" ht="30" customHeight="1">
      <c r="A7" s="28">
        <v>1</v>
      </c>
      <c r="B7" s="71" t="s">
        <v>30</v>
      </c>
      <c r="C7" s="81">
        <v>1</v>
      </c>
      <c r="D7" s="75">
        <v>0</v>
      </c>
      <c r="E7" s="23">
        <v>0</v>
      </c>
      <c r="F7" s="23">
        <v>0</v>
      </c>
      <c r="G7" s="23">
        <v>0</v>
      </c>
      <c r="H7" s="25">
        <v>0</v>
      </c>
      <c r="I7" s="54">
        <f aca="true" t="shared" si="1" ref="I7:I31">IF($C7&gt;0,ABS($C7*($N$3-D7)),0)</f>
        <v>0</v>
      </c>
      <c r="J7" s="24">
        <f aca="true" t="shared" si="2" ref="J7:J31">IF($C7&gt;0,ABS($C7*($N$3-E7)),0)</f>
        <v>0</v>
      </c>
      <c r="K7" s="24">
        <f aca="true" t="shared" si="3" ref="K7:K31">IF($C7&gt;0,ABS($C7*($N$3-F7)),0)</f>
        <v>0</v>
      </c>
      <c r="L7" s="24">
        <f aca="true" t="shared" si="4" ref="L7:L31">IF($C7&gt;0,ABS($C7*($N$3-G7)),0)</f>
        <v>0</v>
      </c>
      <c r="M7" s="24">
        <f aca="true" t="shared" si="5" ref="M7:M31">IF($C7&gt;0,ABS($C7*($N$3-H7)),0)</f>
        <v>0</v>
      </c>
      <c r="N7" s="4">
        <f aca="true" t="shared" si="6" ref="N7:N32">IF(D7&lt;$N$3,1,(IF(D7&gt;$O$3,1,0)))</f>
        <v>0</v>
      </c>
      <c r="O7" s="4">
        <f aca="true" t="shared" si="7" ref="O7:O32">IF(E7&lt;$N$3,1,(IF(E7&gt;$O$3,1,0)))</f>
        <v>0</v>
      </c>
      <c r="P7" s="4">
        <f aca="true" t="shared" si="8" ref="P7:P32">IF(F7&lt;$N$3,1,(IF(F7&gt;$O$3,1,0)))</f>
        <v>0</v>
      </c>
      <c r="Q7" s="4">
        <f aca="true" t="shared" si="9" ref="Q7:Q32">IF(G7&lt;$N$3,1,(IF(G7&gt;$O$3,1,0)))</f>
        <v>0</v>
      </c>
      <c r="R7" s="4">
        <f aca="true" t="shared" si="10" ref="R7:R32">IF(H7&lt;$N$3,1,(IF(H7&gt;$O$3,1,0)))</f>
        <v>0</v>
      </c>
      <c r="S7" s="24">
        <f>IF($C7&gt;0,($C7*ABS($O$3-$N$3))*$Q$3,0)</f>
        <v>100</v>
      </c>
      <c r="T7" s="24">
        <f aca="true" t="shared" si="11" ref="S7:W16">IF($C7&gt;0,($C7*ABS($O$3-$N$3))*$Q$3,0)</f>
        <v>100</v>
      </c>
      <c r="U7" s="24">
        <f t="shared" si="11"/>
        <v>100</v>
      </c>
      <c r="V7" s="24">
        <f t="shared" si="11"/>
        <v>100</v>
      </c>
      <c r="W7" s="24">
        <f t="shared" si="11"/>
        <v>100</v>
      </c>
      <c r="X7" s="24">
        <f>IF(COUNTBLANK($B$7)=1,0,1)*4+IF(COUNTBLANK($D$7:$H$7)=5,0,1)*2+IF(COUNTBLANK($C$7)=1,0,1)</f>
        <v>7</v>
      </c>
      <c r="Y7" s="24">
        <f>IF($C$7&lt;1,0,IF($C$7&gt;10,0,1))</f>
        <v>1</v>
      </c>
      <c r="Z7" s="79">
        <f>IF($X7=0,1,IF($X7=1,0,IF($X7=2,1,IF($X7=3,0,IF($X7=4,1,IF($X7=5,$Y7,IF($X7=6,0,$Y7)))))))</f>
        <v>1</v>
      </c>
      <c r="AA7" s="5">
        <f aca="true" t="shared" si="12" ref="AA7:AA31">IF($C7&gt;0,$C7*ABS($O$3-$N$3),0)</f>
        <v>5</v>
      </c>
      <c r="AB7" s="55">
        <f aca="true" t="shared" si="13" ref="AB7:AB31">IF($C7&gt;0,$C7*ABS($O$3-$N$3)*100,0)</f>
        <v>500</v>
      </c>
    </row>
    <row r="8" spans="1:28" ht="30" customHeight="1">
      <c r="A8" s="14">
        <v>2</v>
      </c>
      <c r="B8" s="72" t="s">
        <v>31</v>
      </c>
      <c r="C8" s="82">
        <v>1</v>
      </c>
      <c r="D8" s="75">
        <v>0</v>
      </c>
      <c r="E8" s="23">
        <v>0</v>
      </c>
      <c r="F8" s="23">
        <v>0</v>
      </c>
      <c r="G8" s="23">
        <v>0</v>
      </c>
      <c r="H8" s="25">
        <v>0</v>
      </c>
      <c r="I8" s="54">
        <f t="shared" si="1"/>
        <v>0</v>
      </c>
      <c r="J8" s="24">
        <f t="shared" si="2"/>
        <v>0</v>
      </c>
      <c r="K8" s="24">
        <f t="shared" si="3"/>
        <v>0</v>
      </c>
      <c r="L8" s="24">
        <f t="shared" si="4"/>
        <v>0</v>
      </c>
      <c r="M8" s="24">
        <f t="shared" si="5"/>
        <v>0</v>
      </c>
      <c r="N8" s="4">
        <f t="shared" si="6"/>
        <v>0</v>
      </c>
      <c r="O8" s="4">
        <f t="shared" si="7"/>
        <v>0</v>
      </c>
      <c r="P8" s="4">
        <f t="shared" si="8"/>
        <v>0</v>
      </c>
      <c r="Q8" s="4">
        <f t="shared" si="9"/>
        <v>0</v>
      </c>
      <c r="R8" s="4">
        <f t="shared" si="10"/>
        <v>0</v>
      </c>
      <c r="S8" s="24">
        <f t="shared" si="11"/>
        <v>100</v>
      </c>
      <c r="T8" s="24">
        <f t="shared" si="11"/>
        <v>100</v>
      </c>
      <c r="U8" s="24">
        <f t="shared" si="11"/>
        <v>100</v>
      </c>
      <c r="V8" s="24">
        <f t="shared" si="11"/>
        <v>100</v>
      </c>
      <c r="W8" s="24">
        <f t="shared" si="11"/>
        <v>100</v>
      </c>
      <c r="X8" s="24">
        <f>IF(COUNTBLANK($B$8)=1,0,1)*4+IF(COUNTBLANK($D$8:$H$8)=5,0,1)*2+IF(COUNTBLANK($C$8)=1,0,1)</f>
        <v>7</v>
      </c>
      <c r="Y8" s="24">
        <f>IF($C$8&lt;1,0,IF($C$8&gt;10,0,1))</f>
        <v>1</v>
      </c>
      <c r="Z8" s="79">
        <f aca="true" t="shared" si="14" ref="Z8:Z31">IF($X8=0,1,IF($X8=1,0,IF($X8=2,1,IF($X8=3,0,IF($X8=4,1,IF($X8=5,$Y8,IF($X8=6,0,$Y8)))))))</f>
        <v>1</v>
      </c>
      <c r="AA8" s="5">
        <f t="shared" si="12"/>
        <v>5</v>
      </c>
      <c r="AB8" s="55">
        <f t="shared" si="13"/>
        <v>500</v>
      </c>
    </row>
    <row r="9" spans="1:28" ht="30" customHeight="1">
      <c r="A9" s="14">
        <v>3</v>
      </c>
      <c r="B9" s="72" t="s">
        <v>32</v>
      </c>
      <c r="C9" s="82">
        <v>1</v>
      </c>
      <c r="D9" s="75">
        <v>0</v>
      </c>
      <c r="E9" s="23">
        <v>0</v>
      </c>
      <c r="F9" s="23">
        <v>0</v>
      </c>
      <c r="G9" s="23">
        <v>0</v>
      </c>
      <c r="H9" s="25">
        <v>0</v>
      </c>
      <c r="I9" s="54">
        <f t="shared" si="1"/>
        <v>0</v>
      </c>
      <c r="J9" s="24">
        <f t="shared" si="2"/>
        <v>0</v>
      </c>
      <c r="K9" s="24">
        <f t="shared" si="3"/>
        <v>0</v>
      </c>
      <c r="L9" s="24">
        <f t="shared" si="4"/>
        <v>0</v>
      </c>
      <c r="M9" s="24">
        <f t="shared" si="5"/>
        <v>0</v>
      </c>
      <c r="N9" s="4">
        <f t="shared" si="6"/>
        <v>0</v>
      </c>
      <c r="O9" s="4">
        <f t="shared" si="7"/>
        <v>0</v>
      </c>
      <c r="P9" s="4">
        <f t="shared" si="8"/>
        <v>0</v>
      </c>
      <c r="Q9" s="4">
        <f t="shared" si="9"/>
        <v>0</v>
      </c>
      <c r="R9" s="4">
        <f t="shared" si="10"/>
        <v>0</v>
      </c>
      <c r="S9" s="24">
        <f t="shared" si="11"/>
        <v>100</v>
      </c>
      <c r="T9" s="24">
        <f t="shared" si="11"/>
        <v>100</v>
      </c>
      <c r="U9" s="24">
        <f t="shared" si="11"/>
        <v>100</v>
      </c>
      <c r="V9" s="24">
        <f t="shared" si="11"/>
        <v>100</v>
      </c>
      <c r="W9" s="24">
        <f t="shared" si="11"/>
        <v>100</v>
      </c>
      <c r="X9" s="24">
        <f>IF(COUNTBLANK($B$9)=1,0,1)*4+IF(COUNTBLANK($D$9:$H$9)=5,0,1)*2+IF(COUNTBLANK($C$9)=1,0,1)</f>
        <v>7</v>
      </c>
      <c r="Y9" s="24">
        <f>IF($C9&lt;1,0,IF($C9&gt;10,0,1))</f>
        <v>1</v>
      </c>
      <c r="Z9" s="79">
        <f t="shared" si="14"/>
        <v>1</v>
      </c>
      <c r="AA9" s="5">
        <f t="shared" si="12"/>
        <v>5</v>
      </c>
      <c r="AB9" s="55">
        <f t="shared" si="13"/>
        <v>500</v>
      </c>
    </row>
    <row r="10" spans="1:28" ht="30" customHeight="1">
      <c r="A10" s="14">
        <v>4</v>
      </c>
      <c r="B10" s="72" t="s">
        <v>33</v>
      </c>
      <c r="C10" s="82">
        <v>1</v>
      </c>
      <c r="D10" s="75">
        <v>0</v>
      </c>
      <c r="E10" s="23">
        <v>0</v>
      </c>
      <c r="F10" s="23">
        <v>0</v>
      </c>
      <c r="G10" s="23">
        <v>0</v>
      </c>
      <c r="H10" s="25">
        <v>0</v>
      </c>
      <c r="I10" s="54">
        <f t="shared" si="1"/>
        <v>0</v>
      </c>
      <c r="J10" s="24">
        <f t="shared" si="2"/>
        <v>0</v>
      </c>
      <c r="K10" s="24">
        <f t="shared" si="3"/>
        <v>0</v>
      </c>
      <c r="L10" s="24">
        <f t="shared" si="4"/>
        <v>0</v>
      </c>
      <c r="M10" s="24">
        <f t="shared" si="5"/>
        <v>0</v>
      </c>
      <c r="N10" s="4">
        <f t="shared" si="6"/>
        <v>0</v>
      </c>
      <c r="O10" s="4">
        <f t="shared" si="7"/>
        <v>0</v>
      </c>
      <c r="P10" s="4">
        <f t="shared" si="8"/>
        <v>0</v>
      </c>
      <c r="Q10" s="4">
        <f t="shared" si="9"/>
        <v>0</v>
      </c>
      <c r="R10" s="4">
        <f t="shared" si="10"/>
        <v>0</v>
      </c>
      <c r="S10" s="24">
        <f t="shared" si="11"/>
        <v>100</v>
      </c>
      <c r="T10" s="24">
        <f t="shared" si="11"/>
        <v>100</v>
      </c>
      <c r="U10" s="24">
        <f t="shared" si="11"/>
        <v>100</v>
      </c>
      <c r="V10" s="24">
        <f t="shared" si="11"/>
        <v>100</v>
      </c>
      <c r="W10" s="24">
        <f t="shared" si="11"/>
        <v>100</v>
      </c>
      <c r="X10" s="24">
        <f>IF(COUNTBLANK($B$10)=1,0,1)*4+IF(COUNTBLANK($D$10:$H$10)=5,0,1)*2+IF(COUNTBLANK($C$10)=1,0,1)</f>
        <v>7</v>
      </c>
      <c r="Y10" s="24">
        <f>IF($C$10&lt;1,0,IF($C$10&gt;10,0,1))</f>
        <v>1</v>
      </c>
      <c r="Z10" s="79">
        <f t="shared" si="14"/>
        <v>1</v>
      </c>
      <c r="AA10" s="5">
        <f t="shared" si="12"/>
        <v>5</v>
      </c>
      <c r="AB10" s="55">
        <f t="shared" si="13"/>
        <v>500</v>
      </c>
    </row>
    <row r="11" spans="1:28" ht="30" customHeight="1">
      <c r="A11" s="14">
        <v>5</v>
      </c>
      <c r="B11" s="72" t="s">
        <v>34</v>
      </c>
      <c r="C11" s="82">
        <v>1</v>
      </c>
      <c r="D11" s="75">
        <v>0</v>
      </c>
      <c r="E11" s="23">
        <v>0</v>
      </c>
      <c r="F11" s="23">
        <v>0</v>
      </c>
      <c r="G11" s="23">
        <v>0</v>
      </c>
      <c r="H11" s="25">
        <v>0</v>
      </c>
      <c r="I11" s="54">
        <f t="shared" si="1"/>
        <v>0</v>
      </c>
      <c r="J11" s="24">
        <f t="shared" si="2"/>
        <v>0</v>
      </c>
      <c r="K11" s="24">
        <f t="shared" si="3"/>
        <v>0</v>
      </c>
      <c r="L11" s="24">
        <f t="shared" si="4"/>
        <v>0</v>
      </c>
      <c r="M11" s="24">
        <f t="shared" si="5"/>
        <v>0</v>
      </c>
      <c r="N11" s="4">
        <f t="shared" si="6"/>
        <v>0</v>
      </c>
      <c r="O11" s="4">
        <f t="shared" si="7"/>
        <v>0</v>
      </c>
      <c r="P11" s="4">
        <f t="shared" si="8"/>
        <v>0</v>
      </c>
      <c r="Q11" s="4">
        <f t="shared" si="9"/>
        <v>0</v>
      </c>
      <c r="R11" s="4">
        <f t="shared" si="10"/>
        <v>0</v>
      </c>
      <c r="S11" s="24">
        <f t="shared" si="11"/>
        <v>100</v>
      </c>
      <c r="T11" s="24">
        <f t="shared" si="11"/>
        <v>100</v>
      </c>
      <c r="U11" s="24">
        <f t="shared" si="11"/>
        <v>100</v>
      </c>
      <c r="V11" s="24">
        <f t="shared" si="11"/>
        <v>100</v>
      </c>
      <c r="W11" s="24">
        <f t="shared" si="11"/>
        <v>100</v>
      </c>
      <c r="X11" s="24">
        <f>IF(COUNTBLANK($B$11)=1,0,1)*4+IF(COUNTBLANK($D$11:$H$11)=5,0,1)*2+IF(COUNTBLANK($C$11)=1,0,1)</f>
        <v>7</v>
      </c>
      <c r="Y11" s="24">
        <f>IF($C$11&lt;1,0,IF($C$11&gt;10,0,1))</f>
        <v>1</v>
      </c>
      <c r="Z11" s="79">
        <f t="shared" si="14"/>
        <v>1</v>
      </c>
      <c r="AA11" s="5">
        <f t="shared" si="12"/>
        <v>5</v>
      </c>
      <c r="AB11" s="55">
        <f t="shared" si="13"/>
        <v>500</v>
      </c>
    </row>
    <row r="12" spans="1:28" ht="30" customHeight="1">
      <c r="A12" s="14">
        <v>6</v>
      </c>
      <c r="B12" s="72" t="s">
        <v>35</v>
      </c>
      <c r="C12" s="82">
        <v>1</v>
      </c>
      <c r="D12" s="75">
        <v>0</v>
      </c>
      <c r="E12" s="23">
        <v>0</v>
      </c>
      <c r="F12" s="23">
        <v>0</v>
      </c>
      <c r="G12" s="23">
        <v>0</v>
      </c>
      <c r="H12" s="25">
        <v>0</v>
      </c>
      <c r="I12" s="54">
        <f t="shared" si="1"/>
        <v>0</v>
      </c>
      <c r="J12" s="24">
        <f t="shared" si="2"/>
        <v>0</v>
      </c>
      <c r="K12" s="24">
        <f t="shared" si="3"/>
        <v>0</v>
      </c>
      <c r="L12" s="24">
        <f t="shared" si="4"/>
        <v>0</v>
      </c>
      <c r="M12" s="24">
        <f t="shared" si="5"/>
        <v>0</v>
      </c>
      <c r="N12" s="4">
        <f t="shared" si="6"/>
        <v>0</v>
      </c>
      <c r="O12" s="4">
        <f t="shared" si="7"/>
        <v>0</v>
      </c>
      <c r="P12" s="4">
        <f t="shared" si="8"/>
        <v>0</v>
      </c>
      <c r="Q12" s="4">
        <f t="shared" si="9"/>
        <v>0</v>
      </c>
      <c r="R12" s="4">
        <f t="shared" si="10"/>
        <v>0</v>
      </c>
      <c r="S12" s="24">
        <f t="shared" si="11"/>
        <v>100</v>
      </c>
      <c r="T12" s="24">
        <f t="shared" si="11"/>
        <v>100</v>
      </c>
      <c r="U12" s="24">
        <f t="shared" si="11"/>
        <v>100</v>
      </c>
      <c r="V12" s="24">
        <f t="shared" si="11"/>
        <v>100</v>
      </c>
      <c r="W12" s="24">
        <f t="shared" si="11"/>
        <v>100</v>
      </c>
      <c r="X12" s="24">
        <f>IF(COUNTBLANK($B$12)=1,0,1)*4+IF(COUNTBLANK($D$12:$H$12)=5,0,1)*2+IF(COUNTBLANK($C$12)=1,0,1)</f>
        <v>7</v>
      </c>
      <c r="Y12" s="24">
        <f>IF($C$12&lt;1,0,IF($C$12&gt;10,0,1))</f>
        <v>1</v>
      </c>
      <c r="Z12" s="79">
        <f t="shared" si="14"/>
        <v>1</v>
      </c>
      <c r="AA12" s="5">
        <f t="shared" si="12"/>
        <v>5</v>
      </c>
      <c r="AB12" s="55">
        <f t="shared" si="13"/>
        <v>500</v>
      </c>
    </row>
    <row r="13" spans="1:28" ht="30" customHeight="1">
      <c r="A13" s="14">
        <v>7</v>
      </c>
      <c r="B13" s="72" t="s">
        <v>36</v>
      </c>
      <c r="C13" s="82">
        <v>1</v>
      </c>
      <c r="D13" s="75">
        <v>0</v>
      </c>
      <c r="E13" s="23">
        <v>0</v>
      </c>
      <c r="F13" s="23">
        <v>0</v>
      </c>
      <c r="G13" s="23">
        <v>0</v>
      </c>
      <c r="H13" s="25">
        <v>0</v>
      </c>
      <c r="I13" s="54">
        <f t="shared" si="1"/>
        <v>0</v>
      </c>
      <c r="J13" s="24">
        <f t="shared" si="2"/>
        <v>0</v>
      </c>
      <c r="K13" s="24">
        <f t="shared" si="3"/>
        <v>0</v>
      </c>
      <c r="L13" s="24">
        <f t="shared" si="4"/>
        <v>0</v>
      </c>
      <c r="M13" s="24">
        <f t="shared" si="5"/>
        <v>0</v>
      </c>
      <c r="N13" s="4">
        <f t="shared" si="6"/>
        <v>0</v>
      </c>
      <c r="O13" s="4">
        <f t="shared" si="7"/>
        <v>0</v>
      </c>
      <c r="P13" s="4">
        <f t="shared" si="8"/>
        <v>0</v>
      </c>
      <c r="Q13" s="4">
        <f t="shared" si="9"/>
        <v>0</v>
      </c>
      <c r="R13" s="4">
        <f t="shared" si="10"/>
        <v>0</v>
      </c>
      <c r="S13" s="24">
        <f t="shared" si="11"/>
        <v>100</v>
      </c>
      <c r="T13" s="24">
        <f t="shared" si="11"/>
        <v>100</v>
      </c>
      <c r="U13" s="24">
        <f t="shared" si="11"/>
        <v>100</v>
      </c>
      <c r="V13" s="24">
        <f t="shared" si="11"/>
        <v>100</v>
      </c>
      <c r="W13" s="24">
        <f t="shared" si="11"/>
        <v>100</v>
      </c>
      <c r="X13" s="24">
        <f>IF(COUNTBLANK($B$13)=1,0,1)*4+IF(COUNTBLANK($D$13:$H$13)=5,0,1)*2+IF(COUNTBLANK($C$13)=1,0,1)</f>
        <v>7</v>
      </c>
      <c r="Y13" s="24">
        <f>IF($C$13&lt;1,0,IF($C$13&gt;10,0,1))</f>
        <v>1</v>
      </c>
      <c r="Z13" s="79">
        <f t="shared" si="14"/>
        <v>1</v>
      </c>
      <c r="AA13" s="5">
        <f t="shared" si="12"/>
        <v>5</v>
      </c>
      <c r="AB13" s="55">
        <f t="shared" si="13"/>
        <v>500</v>
      </c>
    </row>
    <row r="14" spans="1:28" ht="30" customHeight="1">
      <c r="A14" s="14">
        <v>8</v>
      </c>
      <c r="B14" s="72" t="s">
        <v>37</v>
      </c>
      <c r="C14" s="82">
        <v>1</v>
      </c>
      <c r="D14" s="75">
        <v>0</v>
      </c>
      <c r="E14" s="23">
        <v>0</v>
      </c>
      <c r="F14" s="23">
        <v>0</v>
      </c>
      <c r="G14" s="23">
        <v>0</v>
      </c>
      <c r="H14" s="25">
        <v>0</v>
      </c>
      <c r="I14" s="54">
        <f t="shared" si="1"/>
        <v>0</v>
      </c>
      <c r="J14" s="24">
        <f t="shared" si="2"/>
        <v>0</v>
      </c>
      <c r="K14" s="24">
        <f t="shared" si="3"/>
        <v>0</v>
      </c>
      <c r="L14" s="24">
        <f t="shared" si="4"/>
        <v>0</v>
      </c>
      <c r="M14" s="24">
        <f t="shared" si="5"/>
        <v>0</v>
      </c>
      <c r="N14" s="4">
        <f t="shared" si="6"/>
        <v>0</v>
      </c>
      <c r="O14" s="4">
        <f t="shared" si="7"/>
        <v>0</v>
      </c>
      <c r="P14" s="4">
        <f t="shared" si="8"/>
        <v>0</v>
      </c>
      <c r="Q14" s="4">
        <f t="shared" si="9"/>
        <v>0</v>
      </c>
      <c r="R14" s="4">
        <f t="shared" si="10"/>
        <v>0</v>
      </c>
      <c r="S14" s="24">
        <f t="shared" si="11"/>
        <v>100</v>
      </c>
      <c r="T14" s="24">
        <f t="shared" si="11"/>
        <v>100</v>
      </c>
      <c r="U14" s="24">
        <f t="shared" si="11"/>
        <v>100</v>
      </c>
      <c r="V14" s="24">
        <f t="shared" si="11"/>
        <v>100</v>
      </c>
      <c r="W14" s="24">
        <f t="shared" si="11"/>
        <v>100</v>
      </c>
      <c r="X14" s="24">
        <f>IF(COUNTBLANK($B$14)=1,0,1)*4+IF(COUNTBLANK($D$14:$H$14)=5,0,1)*2+IF(COUNTBLANK($C$14)=1,0,1)</f>
        <v>7</v>
      </c>
      <c r="Y14" s="24">
        <f>IF($C$14&lt;1,0,IF($C$14&gt;10,0,1))</f>
        <v>1</v>
      </c>
      <c r="Z14" s="79">
        <f t="shared" si="14"/>
        <v>1</v>
      </c>
      <c r="AA14" s="5">
        <f t="shared" si="12"/>
        <v>5</v>
      </c>
      <c r="AB14" s="55">
        <f t="shared" si="13"/>
        <v>500</v>
      </c>
    </row>
    <row r="15" spans="1:28" ht="30" customHeight="1">
      <c r="A15" s="14">
        <v>9</v>
      </c>
      <c r="B15" s="72" t="s">
        <v>38</v>
      </c>
      <c r="C15" s="82">
        <v>1</v>
      </c>
      <c r="D15" s="75">
        <v>0</v>
      </c>
      <c r="E15" s="23">
        <v>0</v>
      </c>
      <c r="F15" s="23">
        <v>0</v>
      </c>
      <c r="G15" s="23">
        <v>0</v>
      </c>
      <c r="H15" s="25">
        <v>0</v>
      </c>
      <c r="I15" s="54">
        <f t="shared" si="1"/>
        <v>0</v>
      </c>
      <c r="J15" s="24">
        <f t="shared" si="2"/>
        <v>0</v>
      </c>
      <c r="K15" s="24">
        <f t="shared" si="3"/>
        <v>0</v>
      </c>
      <c r="L15" s="24">
        <f t="shared" si="4"/>
        <v>0</v>
      </c>
      <c r="M15" s="24">
        <f t="shared" si="5"/>
        <v>0</v>
      </c>
      <c r="N15" s="4">
        <f t="shared" si="6"/>
        <v>0</v>
      </c>
      <c r="O15" s="4">
        <f t="shared" si="7"/>
        <v>0</v>
      </c>
      <c r="P15" s="4">
        <f t="shared" si="8"/>
        <v>0</v>
      </c>
      <c r="Q15" s="4">
        <f t="shared" si="9"/>
        <v>0</v>
      </c>
      <c r="R15" s="4">
        <f t="shared" si="10"/>
        <v>0</v>
      </c>
      <c r="S15" s="24">
        <f t="shared" si="11"/>
        <v>100</v>
      </c>
      <c r="T15" s="24">
        <f t="shared" si="11"/>
        <v>100</v>
      </c>
      <c r="U15" s="24">
        <f t="shared" si="11"/>
        <v>100</v>
      </c>
      <c r="V15" s="24">
        <f t="shared" si="11"/>
        <v>100</v>
      </c>
      <c r="W15" s="24">
        <f t="shared" si="11"/>
        <v>100</v>
      </c>
      <c r="X15" s="24">
        <f>IF(COUNTBLANK($B$15)=1,0,1)*4+IF(COUNTBLANK($D$15:$H$15)=5,0,1)*2+IF(COUNTBLANK($C$15)=1,0,1)</f>
        <v>7</v>
      </c>
      <c r="Y15" s="24">
        <f>IF($C$15&lt;1,0,IF($C$15&gt;10,0,1))</f>
        <v>1</v>
      </c>
      <c r="Z15" s="79">
        <f t="shared" si="14"/>
        <v>1</v>
      </c>
      <c r="AA15" s="5">
        <f t="shared" si="12"/>
        <v>5</v>
      </c>
      <c r="AB15" s="55">
        <f t="shared" si="13"/>
        <v>500</v>
      </c>
    </row>
    <row r="16" spans="1:28" ht="30" customHeight="1">
      <c r="A16" s="14">
        <v>10</v>
      </c>
      <c r="B16" s="72" t="s">
        <v>39</v>
      </c>
      <c r="C16" s="82">
        <v>1</v>
      </c>
      <c r="D16" s="75">
        <v>0</v>
      </c>
      <c r="E16" s="23">
        <v>0</v>
      </c>
      <c r="F16" s="23">
        <v>0</v>
      </c>
      <c r="G16" s="23">
        <v>0</v>
      </c>
      <c r="H16" s="25">
        <v>0</v>
      </c>
      <c r="I16" s="54">
        <f t="shared" si="1"/>
        <v>0</v>
      </c>
      <c r="J16" s="24">
        <f t="shared" si="2"/>
        <v>0</v>
      </c>
      <c r="K16" s="24">
        <f t="shared" si="3"/>
        <v>0</v>
      </c>
      <c r="L16" s="24">
        <f t="shared" si="4"/>
        <v>0</v>
      </c>
      <c r="M16" s="24">
        <f t="shared" si="5"/>
        <v>0</v>
      </c>
      <c r="N16" s="4">
        <f t="shared" si="6"/>
        <v>0</v>
      </c>
      <c r="O16" s="4">
        <f t="shared" si="7"/>
        <v>0</v>
      </c>
      <c r="P16" s="4">
        <f t="shared" si="8"/>
        <v>0</v>
      </c>
      <c r="Q16" s="4">
        <f t="shared" si="9"/>
        <v>0</v>
      </c>
      <c r="R16" s="4">
        <f t="shared" si="10"/>
        <v>0</v>
      </c>
      <c r="S16" s="24">
        <f t="shared" si="11"/>
        <v>100</v>
      </c>
      <c r="T16" s="24">
        <f t="shared" si="11"/>
        <v>100</v>
      </c>
      <c r="U16" s="24">
        <f t="shared" si="11"/>
        <v>100</v>
      </c>
      <c r="V16" s="24">
        <f t="shared" si="11"/>
        <v>100</v>
      </c>
      <c r="W16" s="24">
        <f t="shared" si="11"/>
        <v>100</v>
      </c>
      <c r="X16" s="24">
        <f>IF(COUNTBLANK($B$16)=1,0,1)*4+IF(COUNTBLANK($D$16:$H$16)=5,0,1)*2+IF(COUNTBLANK($C$16)=1,0,1)</f>
        <v>7</v>
      </c>
      <c r="Y16" s="24">
        <f>IF($C$16&lt;1,0,IF($C$16&gt;10,0,1))</f>
        <v>1</v>
      </c>
      <c r="Z16" s="79">
        <f t="shared" si="14"/>
        <v>1</v>
      </c>
      <c r="AA16" s="5">
        <f t="shared" si="12"/>
        <v>5</v>
      </c>
      <c r="AB16" s="55">
        <f t="shared" si="13"/>
        <v>500</v>
      </c>
    </row>
    <row r="17" spans="1:28" ht="30" customHeight="1">
      <c r="A17" s="14">
        <v>11</v>
      </c>
      <c r="B17" s="72" t="s">
        <v>40</v>
      </c>
      <c r="C17" s="82">
        <v>1</v>
      </c>
      <c r="D17" s="75">
        <v>0</v>
      </c>
      <c r="E17" s="23">
        <v>0</v>
      </c>
      <c r="F17" s="23">
        <v>0</v>
      </c>
      <c r="G17" s="23">
        <v>0</v>
      </c>
      <c r="H17" s="25">
        <v>0</v>
      </c>
      <c r="I17" s="54">
        <f t="shared" si="1"/>
        <v>0</v>
      </c>
      <c r="J17" s="24">
        <f t="shared" si="2"/>
        <v>0</v>
      </c>
      <c r="K17" s="24">
        <f t="shared" si="3"/>
        <v>0</v>
      </c>
      <c r="L17" s="24">
        <f t="shared" si="4"/>
        <v>0</v>
      </c>
      <c r="M17" s="24">
        <f t="shared" si="5"/>
        <v>0</v>
      </c>
      <c r="N17" s="4">
        <f t="shared" si="6"/>
        <v>0</v>
      </c>
      <c r="O17" s="4">
        <f t="shared" si="7"/>
        <v>0</v>
      </c>
      <c r="P17" s="4">
        <f t="shared" si="8"/>
        <v>0</v>
      </c>
      <c r="Q17" s="4">
        <f t="shared" si="9"/>
        <v>0</v>
      </c>
      <c r="R17" s="4">
        <f t="shared" si="10"/>
        <v>0</v>
      </c>
      <c r="S17" s="24">
        <f aca="true" t="shared" si="15" ref="S17:W31">IF($C17&gt;0,($C17*ABS($O$3-$N$3))*$Q$3,0)</f>
        <v>100</v>
      </c>
      <c r="T17" s="24">
        <f t="shared" si="15"/>
        <v>100</v>
      </c>
      <c r="U17" s="24">
        <f t="shared" si="15"/>
        <v>100</v>
      </c>
      <c r="V17" s="24">
        <f t="shared" si="15"/>
        <v>100</v>
      </c>
      <c r="W17" s="24">
        <f t="shared" si="15"/>
        <v>100</v>
      </c>
      <c r="X17" s="24">
        <f>IF(COUNTBLANK($B$17)=1,0,1)*4+IF(COUNTBLANK($D$17:$H$17)=5,0,1)*2+IF(COUNTBLANK($C$17)=1,0,1)</f>
        <v>7</v>
      </c>
      <c r="Y17" s="24">
        <f>IF($C$17&lt;1,0,IF($C$17&gt;10,0,1))</f>
        <v>1</v>
      </c>
      <c r="Z17" s="79">
        <f t="shared" si="14"/>
        <v>1</v>
      </c>
      <c r="AA17" s="5">
        <f t="shared" si="12"/>
        <v>5</v>
      </c>
      <c r="AB17" s="55">
        <f t="shared" si="13"/>
        <v>500</v>
      </c>
    </row>
    <row r="18" spans="1:28" ht="30" customHeight="1">
      <c r="A18" s="14">
        <v>12</v>
      </c>
      <c r="B18" s="72" t="s">
        <v>41</v>
      </c>
      <c r="C18" s="82">
        <v>1</v>
      </c>
      <c r="D18" s="75">
        <v>0</v>
      </c>
      <c r="E18" s="23">
        <v>0</v>
      </c>
      <c r="F18" s="23">
        <v>0</v>
      </c>
      <c r="G18" s="23">
        <v>0</v>
      </c>
      <c r="H18" s="25">
        <v>0</v>
      </c>
      <c r="I18" s="54">
        <f t="shared" si="1"/>
        <v>0</v>
      </c>
      <c r="J18" s="24">
        <f t="shared" si="2"/>
        <v>0</v>
      </c>
      <c r="K18" s="24">
        <f t="shared" si="3"/>
        <v>0</v>
      </c>
      <c r="L18" s="24">
        <f t="shared" si="4"/>
        <v>0</v>
      </c>
      <c r="M18" s="24">
        <f t="shared" si="5"/>
        <v>0</v>
      </c>
      <c r="N18" s="4">
        <f t="shared" si="6"/>
        <v>0</v>
      </c>
      <c r="O18" s="4">
        <f t="shared" si="7"/>
        <v>0</v>
      </c>
      <c r="P18" s="4">
        <f t="shared" si="8"/>
        <v>0</v>
      </c>
      <c r="Q18" s="4">
        <f t="shared" si="9"/>
        <v>0</v>
      </c>
      <c r="R18" s="4">
        <f t="shared" si="10"/>
        <v>0</v>
      </c>
      <c r="S18" s="24">
        <f t="shared" si="15"/>
        <v>100</v>
      </c>
      <c r="T18" s="24">
        <f t="shared" si="15"/>
        <v>100</v>
      </c>
      <c r="U18" s="24">
        <f t="shared" si="15"/>
        <v>100</v>
      </c>
      <c r="V18" s="24">
        <f t="shared" si="15"/>
        <v>100</v>
      </c>
      <c r="W18" s="24">
        <f t="shared" si="15"/>
        <v>100</v>
      </c>
      <c r="X18" s="24">
        <f>IF(COUNTBLANK($B$18)=1,0,1)*4+IF(COUNTBLANK($D$18:$H$18)=5,0,1)*2+IF(COUNTBLANK($C$18)=1,0,1)</f>
        <v>7</v>
      </c>
      <c r="Y18" s="24">
        <f>IF($C$18&lt;1,0,IF($C$18&gt;10,0,1))</f>
        <v>1</v>
      </c>
      <c r="Z18" s="79">
        <f t="shared" si="14"/>
        <v>1</v>
      </c>
      <c r="AA18" s="5">
        <f t="shared" si="12"/>
        <v>5</v>
      </c>
      <c r="AB18" s="55">
        <f t="shared" si="13"/>
        <v>500</v>
      </c>
    </row>
    <row r="19" spans="1:28" ht="30" customHeight="1">
      <c r="A19" s="14">
        <v>13</v>
      </c>
      <c r="B19" s="72" t="s">
        <v>42</v>
      </c>
      <c r="C19" s="82">
        <v>1</v>
      </c>
      <c r="D19" s="75">
        <v>0</v>
      </c>
      <c r="E19" s="23">
        <v>0</v>
      </c>
      <c r="F19" s="23">
        <v>0</v>
      </c>
      <c r="G19" s="23">
        <v>0</v>
      </c>
      <c r="H19" s="25">
        <v>0</v>
      </c>
      <c r="I19" s="54">
        <f t="shared" si="1"/>
        <v>0</v>
      </c>
      <c r="J19" s="24">
        <f t="shared" si="2"/>
        <v>0</v>
      </c>
      <c r="K19" s="24">
        <f t="shared" si="3"/>
        <v>0</v>
      </c>
      <c r="L19" s="24">
        <f t="shared" si="4"/>
        <v>0</v>
      </c>
      <c r="M19" s="24">
        <f t="shared" si="5"/>
        <v>0</v>
      </c>
      <c r="N19" s="4">
        <f t="shared" si="6"/>
        <v>0</v>
      </c>
      <c r="O19" s="4">
        <f t="shared" si="7"/>
        <v>0</v>
      </c>
      <c r="P19" s="4">
        <f t="shared" si="8"/>
        <v>0</v>
      </c>
      <c r="Q19" s="4">
        <f t="shared" si="9"/>
        <v>0</v>
      </c>
      <c r="R19" s="4">
        <f t="shared" si="10"/>
        <v>0</v>
      </c>
      <c r="S19" s="24">
        <f t="shared" si="15"/>
        <v>100</v>
      </c>
      <c r="T19" s="24">
        <f t="shared" si="15"/>
        <v>100</v>
      </c>
      <c r="U19" s="24">
        <f t="shared" si="15"/>
        <v>100</v>
      </c>
      <c r="V19" s="24">
        <f t="shared" si="15"/>
        <v>100</v>
      </c>
      <c r="W19" s="24">
        <f t="shared" si="15"/>
        <v>100</v>
      </c>
      <c r="X19" s="24">
        <f>IF(COUNTBLANK($B$19)=1,0,1)*4+IF(COUNTBLANK($D$19:$H$19)=5,0,1)*2+IF(COUNTBLANK($C$19)=1,0,1)</f>
        <v>7</v>
      </c>
      <c r="Y19" s="24">
        <f>IF($C$19&lt;1,0,IF($C$19&gt;10,0,1))</f>
        <v>1</v>
      </c>
      <c r="Z19" s="79">
        <f t="shared" si="14"/>
        <v>1</v>
      </c>
      <c r="AA19" s="5">
        <f t="shared" si="12"/>
        <v>5</v>
      </c>
      <c r="AB19" s="55">
        <f t="shared" si="13"/>
        <v>500</v>
      </c>
    </row>
    <row r="20" spans="1:28" ht="30" customHeight="1">
      <c r="A20" s="14">
        <v>14</v>
      </c>
      <c r="B20" s="72" t="s">
        <v>43</v>
      </c>
      <c r="C20" s="82">
        <v>1</v>
      </c>
      <c r="D20" s="75">
        <v>0</v>
      </c>
      <c r="E20" s="23">
        <v>0</v>
      </c>
      <c r="F20" s="23">
        <v>0</v>
      </c>
      <c r="G20" s="23">
        <v>0</v>
      </c>
      <c r="H20" s="25">
        <v>0</v>
      </c>
      <c r="I20" s="54">
        <f t="shared" si="1"/>
        <v>0</v>
      </c>
      <c r="J20" s="24">
        <f t="shared" si="2"/>
        <v>0</v>
      </c>
      <c r="K20" s="24">
        <f t="shared" si="3"/>
        <v>0</v>
      </c>
      <c r="L20" s="24">
        <f t="shared" si="4"/>
        <v>0</v>
      </c>
      <c r="M20" s="24">
        <f t="shared" si="5"/>
        <v>0</v>
      </c>
      <c r="N20" s="4">
        <f t="shared" si="6"/>
        <v>0</v>
      </c>
      <c r="O20" s="4">
        <f t="shared" si="7"/>
        <v>0</v>
      </c>
      <c r="P20" s="4">
        <f t="shared" si="8"/>
        <v>0</v>
      </c>
      <c r="Q20" s="4">
        <f t="shared" si="9"/>
        <v>0</v>
      </c>
      <c r="R20" s="4">
        <f t="shared" si="10"/>
        <v>0</v>
      </c>
      <c r="S20" s="24">
        <f t="shared" si="15"/>
        <v>100</v>
      </c>
      <c r="T20" s="24">
        <f t="shared" si="15"/>
        <v>100</v>
      </c>
      <c r="U20" s="24">
        <f t="shared" si="15"/>
        <v>100</v>
      </c>
      <c r="V20" s="24">
        <f t="shared" si="15"/>
        <v>100</v>
      </c>
      <c r="W20" s="24">
        <f t="shared" si="15"/>
        <v>100</v>
      </c>
      <c r="X20" s="24">
        <f>IF(COUNTBLANK($B$20)=1,0,1)*4+IF(COUNTBLANK($D$20:$H$20)=5,0,1)*2+IF(COUNTBLANK($C$20)=1,0,1)</f>
        <v>7</v>
      </c>
      <c r="Y20" s="24">
        <f>IF($C$20&lt;1,0,IF($C$20&gt;10,0,1))</f>
        <v>1</v>
      </c>
      <c r="Z20" s="79">
        <f t="shared" si="14"/>
        <v>1</v>
      </c>
      <c r="AA20" s="5">
        <f t="shared" si="12"/>
        <v>5</v>
      </c>
      <c r="AB20" s="55">
        <f t="shared" si="13"/>
        <v>500</v>
      </c>
    </row>
    <row r="21" spans="1:28" ht="30" customHeight="1">
      <c r="A21" s="14">
        <v>15</v>
      </c>
      <c r="B21" s="72" t="s">
        <v>44</v>
      </c>
      <c r="C21" s="82">
        <v>1</v>
      </c>
      <c r="D21" s="75">
        <v>0</v>
      </c>
      <c r="E21" s="23">
        <v>0</v>
      </c>
      <c r="F21" s="23">
        <v>0</v>
      </c>
      <c r="G21" s="23">
        <v>0</v>
      </c>
      <c r="H21" s="25">
        <v>0</v>
      </c>
      <c r="I21" s="54">
        <f t="shared" si="1"/>
        <v>0</v>
      </c>
      <c r="J21" s="24">
        <f t="shared" si="2"/>
        <v>0</v>
      </c>
      <c r="K21" s="24">
        <f t="shared" si="3"/>
        <v>0</v>
      </c>
      <c r="L21" s="24">
        <f t="shared" si="4"/>
        <v>0</v>
      </c>
      <c r="M21" s="24">
        <f t="shared" si="5"/>
        <v>0</v>
      </c>
      <c r="N21" s="4">
        <f t="shared" si="6"/>
        <v>0</v>
      </c>
      <c r="O21" s="4">
        <f t="shared" si="7"/>
        <v>0</v>
      </c>
      <c r="P21" s="4">
        <f t="shared" si="8"/>
        <v>0</v>
      </c>
      <c r="Q21" s="4">
        <f t="shared" si="9"/>
        <v>0</v>
      </c>
      <c r="R21" s="4">
        <f t="shared" si="10"/>
        <v>0</v>
      </c>
      <c r="S21" s="24">
        <f t="shared" si="15"/>
        <v>100</v>
      </c>
      <c r="T21" s="24">
        <f t="shared" si="15"/>
        <v>100</v>
      </c>
      <c r="U21" s="24">
        <f t="shared" si="15"/>
        <v>100</v>
      </c>
      <c r="V21" s="24">
        <f t="shared" si="15"/>
        <v>100</v>
      </c>
      <c r="W21" s="24">
        <f t="shared" si="15"/>
        <v>100</v>
      </c>
      <c r="X21" s="24">
        <f>IF(COUNTBLANK($B$21)=1,0,1)*4+IF(COUNTBLANK($D$21:$H$21)=5,0,1)*2+IF(COUNTBLANK($C$21)=1,0,1)</f>
        <v>7</v>
      </c>
      <c r="Y21" s="24">
        <f>IF($C$21&lt;1,0,IF($C$21&gt;10,0,1))</f>
        <v>1</v>
      </c>
      <c r="Z21" s="79">
        <f t="shared" si="14"/>
        <v>1</v>
      </c>
      <c r="AA21" s="5">
        <f t="shared" si="12"/>
        <v>5</v>
      </c>
      <c r="AB21" s="55">
        <f t="shared" si="13"/>
        <v>500</v>
      </c>
    </row>
    <row r="22" spans="1:28" ht="30" customHeight="1">
      <c r="A22" s="14">
        <v>16</v>
      </c>
      <c r="B22" s="72" t="s">
        <v>52</v>
      </c>
      <c r="C22" s="82">
        <v>1</v>
      </c>
      <c r="D22" s="75">
        <v>0</v>
      </c>
      <c r="E22" s="23">
        <v>0</v>
      </c>
      <c r="F22" s="23">
        <v>0</v>
      </c>
      <c r="G22" s="23">
        <v>0</v>
      </c>
      <c r="H22" s="25">
        <v>0</v>
      </c>
      <c r="I22" s="54">
        <f t="shared" si="1"/>
        <v>0</v>
      </c>
      <c r="J22" s="24">
        <f t="shared" si="2"/>
        <v>0</v>
      </c>
      <c r="K22" s="24">
        <f t="shared" si="3"/>
        <v>0</v>
      </c>
      <c r="L22" s="24">
        <f t="shared" si="4"/>
        <v>0</v>
      </c>
      <c r="M22" s="2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9"/>
        <v>0</v>
      </c>
      <c r="R22" s="4">
        <f t="shared" si="10"/>
        <v>0</v>
      </c>
      <c r="S22" s="24">
        <f t="shared" si="15"/>
        <v>100</v>
      </c>
      <c r="T22" s="24">
        <f t="shared" si="15"/>
        <v>100</v>
      </c>
      <c r="U22" s="24">
        <f t="shared" si="15"/>
        <v>100</v>
      </c>
      <c r="V22" s="24">
        <f t="shared" si="15"/>
        <v>100</v>
      </c>
      <c r="W22" s="24">
        <f t="shared" si="15"/>
        <v>100</v>
      </c>
      <c r="X22" s="24">
        <f>IF(COUNTBLANK($B$22)=1,0,1)*4+IF(COUNTBLANK($D$22:$H$22)=5,0,1)*2+IF(COUNTBLANK($C$22)=1,0,1)</f>
        <v>7</v>
      </c>
      <c r="Y22" s="24">
        <f>IF($C$22&lt;1,0,IF($C$22&gt;10,0,1))</f>
        <v>1</v>
      </c>
      <c r="Z22" s="79">
        <f t="shared" si="14"/>
        <v>1</v>
      </c>
      <c r="AA22" s="5">
        <f t="shared" si="12"/>
        <v>5</v>
      </c>
      <c r="AB22" s="55">
        <f t="shared" si="13"/>
        <v>500</v>
      </c>
    </row>
    <row r="23" spans="1:28" ht="30" customHeight="1">
      <c r="A23" s="14">
        <v>17</v>
      </c>
      <c r="B23" s="72" t="s">
        <v>45</v>
      </c>
      <c r="C23" s="82">
        <v>1</v>
      </c>
      <c r="D23" s="75">
        <v>0</v>
      </c>
      <c r="E23" s="23">
        <v>0</v>
      </c>
      <c r="F23" s="23">
        <v>0</v>
      </c>
      <c r="G23" s="23">
        <v>0</v>
      </c>
      <c r="H23" s="25">
        <v>0</v>
      </c>
      <c r="I23" s="54">
        <f t="shared" si="1"/>
        <v>0</v>
      </c>
      <c r="J23" s="24">
        <f t="shared" si="2"/>
        <v>0</v>
      </c>
      <c r="K23" s="24">
        <f t="shared" si="3"/>
        <v>0</v>
      </c>
      <c r="L23" s="24">
        <f t="shared" si="4"/>
        <v>0</v>
      </c>
      <c r="M23" s="24">
        <f t="shared" si="5"/>
        <v>0</v>
      </c>
      <c r="N23" s="4">
        <f t="shared" si="6"/>
        <v>0</v>
      </c>
      <c r="O23" s="4">
        <f t="shared" si="7"/>
        <v>0</v>
      </c>
      <c r="P23" s="4">
        <f t="shared" si="8"/>
        <v>0</v>
      </c>
      <c r="Q23" s="4">
        <f t="shared" si="9"/>
        <v>0</v>
      </c>
      <c r="R23" s="4">
        <f t="shared" si="10"/>
        <v>0</v>
      </c>
      <c r="S23" s="24">
        <f t="shared" si="15"/>
        <v>100</v>
      </c>
      <c r="T23" s="24">
        <f t="shared" si="15"/>
        <v>100</v>
      </c>
      <c r="U23" s="24">
        <f t="shared" si="15"/>
        <v>100</v>
      </c>
      <c r="V23" s="24">
        <f t="shared" si="15"/>
        <v>100</v>
      </c>
      <c r="W23" s="24">
        <f t="shared" si="15"/>
        <v>100</v>
      </c>
      <c r="X23" s="24">
        <f>IF(COUNTBLANK($B$23)=1,0,1)*4+IF(COUNTBLANK($D$23:$H$23)=5,0,1)*2+IF(COUNTBLANK($C$23)=1,0,1)</f>
        <v>7</v>
      </c>
      <c r="Y23" s="24">
        <f>IF($C$23&lt;1,0,IF($C$23&gt;10,0,1))</f>
        <v>1</v>
      </c>
      <c r="Z23" s="79">
        <f t="shared" si="14"/>
        <v>1</v>
      </c>
      <c r="AA23" s="5">
        <f t="shared" si="12"/>
        <v>5</v>
      </c>
      <c r="AB23" s="55">
        <f t="shared" si="13"/>
        <v>500</v>
      </c>
    </row>
    <row r="24" spans="1:28" ht="30" customHeight="1">
      <c r="A24" s="14">
        <v>18</v>
      </c>
      <c r="B24" s="72" t="s">
        <v>47</v>
      </c>
      <c r="C24" s="82">
        <v>1</v>
      </c>
      <c r="D24" s="75">
        <v>0</v>
      </c>
      <c r="E24" s="23">
        <v>0</v>
      </c>
      <c r="F24" s="23">
        <v>0</v>
      </c>
      <c r="G24" s="23">
        <v>0</v>
      </c>
      <c r="H24" s="25">
        <v>0</v>
      </c>
      <c r="I24" s="54">
        <f t="shared" si="1"/>
        <v>0</v>
      </c>
      <c r="J24" s="24">
        <f t="shared" si="2"/>
        <v>0</v>
      </c>
      <c r="K24" s="24">
        <f t="shared" si="3"/>
        <v>0</v>
      </c>
      <c r="L24" s="24">
        <f t="shared" si="4"/>
        <v>0</v>
      </c>
      <c r="M24" s="24">
        <f t="shared" si="5"/>
        <v>0</v>
      </c>
      <c r="N24" s="4">
        <f t="shared" si="6"/>
        <v>0</v>
      </c>
      <c r="O24" s="4">
        <f t="shared" si="7"/>
        <v>0</v>
      </c>
      <c r="P24" s="4">
        <f t="shared" si="8"/>
        <v>0</v>
      </c>
      <c r="Q24" s="4">
        <f t="shared" si="9"/>
        <v>0</v>
      </c>
      <c r="R24" s="4">
        <f t="shared" si="10"/>
        <v>0</v>
      </c>
      <c r="S24" s="24">
        <f t="shared" si="15"/>
        <v>100</v>
      </c>
      <c r="T24" s="24">
        <f t="shared" si="15"/>
        <v>100</v>
      </c>
      <c r="U24" s="24">
        <f t="shared" si="15"/>
        <v>100</v>
      </c>
      <c r="V24" s="24">
        <f t="shared" si="15"/>
        <v>100</v>
      </c>
      <c r="W24" s="24">
        <f t="shared" si="15"/>
        <v>100</v>
      </c>
      <c r="X24" s="24">
        <f>IF(COUNTBLANK($B$24)=1,0,1)*4+IF(COUNTBLANK($D$24:$H$24)=5,0,1)*2+IF(COUNTBLANK($C$24)=1,0,1)</f>
        <v>7</v>
      </c>
      <c r="Y24" s="24">
        <f>IF($C$24&lt;1,0,IF($C$24&gt;10,0,1))</f>
        <v>1</v>
      </c>
      <c r="Z24" s="79">
        <f t="shared" si="14"/>
        <v>1</v>
      </c>
      <c r="AA24" s="5">
        <f t="shared" si="12"/>
        <v>5</v>
      </c>
      <c r="AB24" s="55">
        <f t="shared" si="13"/>
        <v>500</v>
      </c>
    </row>
    <row r="25" spans="1:28" ht="30" customHeight="1">
      <c r="A25" s="14">
        <v>19</v>
      </c>
      <c r="B25" s="72" t="s">
        <v>46</v>
      </c>
      <c r="C25" s="82">
        <v>1</v>
      </c>
      <c r="D25" s="75">
        <v>0</v>
      </c>
      <c r="E25" s="23">
        <v>0</v>
      </c>
      <c r="F25" s="23">
        <v>0</v>
      </c>
      <c r="G25" s="23">
        <v>0</v>
      </c>
      <c r="H25" s="25">
        <v>0</v>
      </c>
      <c r="I25" s="54">
        <f t="shared" si="1"/>
        <v>0</v>
      </c>
      <c r="J25" s="24">
        <f t="shared" si="2"/>
        <v>0</v>
      </c>
      <c r="K25" s="24">
        <f t="shared" si="3"/>
        <v>0</v>
      </c>
      <c r="L25" s="24">
        <f t="shared" si="4"/>
        <v>0</v>
      </c>
      <c r="M25" s="24">
        <f t="shared" si="5"/>
        <v>0</v>
      </c>
      <c r="N25" s="4">
        <f t="shared" si="6"/>
        <v>0</v>
      </c>
      <c r="O25" s="4">
        <f t="shared" si="7"/>
        <v>0</v>
      </c>
      <c r="P25" s="4">
        <f t="shared" si="8"/>
        <v>0</v>
      </c>
      <c r="Q25" s="4">
        <f t="shared" si="9"/>
        <v>0</v>
      </c>
      <c r="R25" s="4">
        <f t="shared" si="10"/>
        <v>0</v>
      </c>
      <c r="S25" s="24">
        <f t="shared" si="15"/>
        <v>100</v>
      </c>
      <c r="T25" s="24">
        <f t="shared" si="15"/>
        <v>100</v>
      </c>
      <c r="U25" s="24">
        <f t="shared" si="15"/>
        <v>100</v>
      </c>
      <c r="V25" s="24">
        <f t="shared" si="15"/>
        <v>100</v>
      </c>
      <c r="W25" s="24">
        <f t="shared" si="15"/>
        <v>100</v>
      </c>
      <c r="X25" s="24">
        <f>IF(COUNTBLANK($B$25)=1,0,1)*4+IF(COUNTBLANK($D$25:$H$25)=5,0,1)*2+IF(COUNTBLANK($C$25)=1,0,1)</f>
        <v>7</v>
      </c>
      <c r="Y25" s="24">
        <f>IF($C$25&lt;1,0,IF($C$25&gt;10,0,1))</f>
        <v>1</v>
      </c>
      <c r="Z25" s="79">
        <f t="shared" si="14"/>
        <v>1</v>
      </c>
      <c r="AA25" s="5">
        <f t="shared" si="12"/>
        <v>5</v>
      </c>
      <c r="AB25" s="55">
        <f t="shared" si="13"/>
        <v>500</v>
      </c>
    </row>
    <row r="26" spans="1:28" ht="30" customHeight="1">
      <c r="A26" s="14">
        <v>20</v>
      </c>
      <c r="B26" s="72" t="s">
        <v>48</v>
      </c>
      <c r="C26" s="82">
        <v>1</v>
      </c>
      <c r="D26" s="75">
        <v>0</v>
      </c>
      <c r="E26" s="23">
        <v>0</v>
      </c>
      <c r="F26" s="23">
        <v>0</v>
      </c>
      <c r="G26" s="23">
        <v>0</v>
      </c>
      <c r="H26" s="25">
        <v>0</v>
      </c>
      <c r="I26" s="54">
        <f t="shared" si="1"/>
        <v>0</v>
      </c>
      <c r="J26" s="24">
        <f t="shared" si="2"/>
        <v>0</v>
      </c>
      <c r="K26" s="24">
        <f t="shared" si="3"/>
        <v>0</v>
      </c>
      <c r="L26" s="24">
        <f t="shared" si="4"/>
        <v>0</v>
      </c>
      <c r="M26" s="24">
        <f t="shared" si="5"/>
        <v>0</v>
      </c>
      <c r="N26" s="4">
        <f t="shared" si="6"/>
        <v>0</v>
      </c>
      <c r="O26" s="4">
        <f t="shared" si="7"/>
        <v>0</v>
      </c>
      <c r="P26" s="4">
        <f t="shared" si="8"/>
        <v>0</v>
      </c>
      <c r="Q26" s="4">
        <f t="shared" si="9"/>
        <v>0</v>
      </c>
      <c r="R26" s="4">
        <f t="shared" si="10"/>
        <v>0</v>
      </c>
      <c r="S26" s="24">
        <f t="shared" si="15"/>
        <v>100</v>
      </c>
      <c r="T26" s="24">
        <f t="shared" si="15"/>
        <v>100</v>
      </c>
      <c r="U26" s="24">
        <f t="shared" si="15"/>
        <v>100</v>
      </c>
      <c r="V26" s="24">
        <f t="shared" si="15"/>
        <v>100</v>
      </c>
      <c r="W26" s="24">
        <f t="shared" si="15"/>
        <v>100</v>
      </c>
      <c r="X26" s="24">
        <f>IF(COUNTBLANK($B$26)=1,0,1)*4+IF(COUNTBLANK($D$26:$H$26)=5,0,1)*2+IF(COUNTBLANK($C$26)=1,0,1)</f>
        <v>7</v>
      </c>
      <c r="Y26" s="24">
        <f>IF($C$26&lt;1,0,IF($C$26&gt;10,0,1))</f>
        <v>1</v>
      </c>
      <c r="Z26" s="79">
        <f t="shared" si="14"/>
        <v>1</v>
      </c>
      <c r="AA26" s="5">
        <f t="shared" si="12"/>
        <v>5</v>
      </c>
      <c r="AB26" s="55">
        <f t="shared" si="13"/>
        <v>500</v>
      </c>
    </row>
    <row r="27" spans="1:28" ht="30" customHeight="1">
      <c r="A27" s="14">
        <v>21</v>
      </c>
      <c r="B27" s="72" t="s">
        <v>51</v>
      </c>
      <c r="C27" s="82">
        <v>1</v>
      </c>
      <c r="D27" s="75">
        <v>0</v>
      </c>
      <c r="E27" s="23">
        <v>0</v>
      </c>
      <c r="F27" s="23">
        <v>0</v>
      </c>
      <c r="G27" s="23">
        <v>0</v>
      </c>
      <c r="H27" s="25">
        <v>0</v>
      </c>
      <c r="I27" s="54">
        <f t="shared" si="1"/>
        <v>0</v>
      </c>
      <c r="J27" s="24">
        <f t="shared" si="2"/>
        <v>0</v>
      </c>
      <c r="K27" s="24">
        <f t="shared" si="3"/>
        <v>0</v>
      </c>
      <c r="L27" s="24">
        <f t="shared" si="4"/>
        <v>0</v>
      </c>
      <c r="M27" s="24">
        <f t="shared" si="5"/>
        <v>0</v>
      </c>
      <c r="N27" s="4">
        <f t="shared" si="6"/>
        <v>0</v>
      </c>
      <c r="O27" s="4">
        <f t="shared" si="7"/>
        <v>0</v>
      </c>
      <c r="P27" s="4">
        <f t="shared" si="8"/>
        <v>0</v>
      </c>
      <c r="Q27" s="4">
        <f t="shared" si="9"/>
        <v>0</v>
      </c>
      <c r="R27" s="4">
        <f t="shared" si="10"/>
        <v>0</v>
      </c>
      <c r="S27" s="24">
        <f t="shared" si="15"/>
        <v>100</v>
      </c>
      <c r="T27" s="24">
        <f t="shared" si="15"/>
        <v>100</v>
      </c>
      <c r="U27" s="24">
        <f t="shared" si="15"/>
        <v>100</v>
      </c>
      <c r="V27" s="24">
        <f t="shared" si="15"/>
        <v>100</v>
      </c>
      <c r="W27" s="24">
        <f t="shared" si="15"/>
        <v>100</v>
      </c>
      <c r="X27" s="24">
        <f>IF(COUNTBLANK($B$27)=1,0,1)*4+IF(COUNTBLANK($D$27:$H$27)=5,0,1)*2+IF(COUNTBLANK($C$27)=1,0,1)</f>
        <v>7</v>
      </c>
      <c r="Y27" s="24">
        <f>IF($C$27&lt;1,0,IF($C$27&gt;10,0,1))</f>
        <v>1</v>
      </c>
      <c r="Z27" s="79">
        <f t="shared" si="14"/>
        <v>1</v>
      </c>
      <c r="AA27" s="5">
        <f t="shared" si="12"/>
        <v>5</v>
      </c>
      <c r="AB27" s="55">
        <f t="shared" si="13"/>
        <v>500</v>
      </c>
    </row>
    <row r="28" spans="1:28" ht="30" customHeight="1">
      <c r="A28" s="14">
        <v>22</v>
      </c>
      <c r="B28" s="72"/>
      <c r="C28" s="82"/>
      <c r="D28" s="75"/>
      <c r="E28" s="23"/>
      <c r="F28" s="23"/>
      <c r="G28" s="23"/>
      <c r="H28" s="25"/>
      <c r="I28" s="54">
        <f t="shared" si="1"/>
        <v>0</v>
      </c>
      <c r="J28" s="24">
        <f t="shared" si="2"/>
        <v>0</v>
      </c>
      <c r="K28" s="24">
        <f t="shared" si="3"/>
        <v>0</v>
      </c>
      <c r="L28" s="24">
        <f t="shared" si="4"/>
        <v>0</v>
      </c>
      <c r="M28" s="24">
        <f t="shared" si="5"/>
        <v>0</v>
      </c>
      <c r="N28" s="4">
        <f t="shared" si="6"/>
        <v>0</v>
      </c>
      <c r="O28" s="4">
        <f t="shared" si="7"/>
        <v>0</v>
      </c>
      <c r="P28" s="4">
        <f t="shared" si="8"/>
        <v>0</v>
      </c>
      <c r="Q28" s="4">
        <f t="shared" si="9"/>
        <v>0</v>
      </c>
      <c r="R28" s="4">
        <f t="shared" si="10"/>
        <v>0</v>
      </c>
      <c r="S28" s="24">
        <f t="shared" si="15"/>
        <v>0</v>
      </c>
      <c r="T28" s="24">
        <f t="shared" si="15"/>
        <v>0</v>
      </c>
      <c r="U28" s="24">
        <f t="shared" si="15"/>
        <v>0</v>
      </c>
      <c r="V28" s="24">
        <f t="shared" si="15"/>
        <v>0</v>
      </c>
      <c r="W28" s="24">
        <f t="shared" si="15"/>
        <v>0</v>
      </c>
      <c r="X28" s="24">
        <f>IF(COUNTBLANK($B$28)=1,0,1)*4+IF(COUNTBLANK($D$28:$H$28)=5,0,1)*2+IF(COUNTBLANK($C$28)=1,0,1)</f>
        <v>0</v>
      </c>
      <c r="Y28" s="24">
        <f>IF($C$28&lt;1,0,IF($C$28&gt;10,0,1))</f>
        <v>0</v>
      </c>
      <c r="Z28" s="79">
        <f t="shared" si="14"/>
        <v>1</v>
      </c>
      <c r="AA28" s="5">
        <f t="shared" si="12"/>
        <v>0</v>
      </c>
      <c r="AB28" s="55">
        <f t="shared" si="13"/>
        <v>0</v>
      </c>
    </row>
    <row r="29" spans="1:28" ht="30" customHeight="1">
      <c r="A29" s="14">
        <v>23</v>
      </c>
      <c r="B29" s="72"/>
      <c r="C29" s="82"/>
      <c r="D29" s="75"/>
      <c r="E29" s="23"/>
      <c r="F29" s="23"/>
      <c r="G29" s="23"/>
      <c r="H29" s="25"/>
      <c r="I29" s="54">
        <f t="shared" si="1"/>
        <v>0</v>
      </c>
      <c r="J29" s="24">
        <f t="shared" si="2"/>
        <v>0</v>
      </c>
      <c r="K29" s="24">
        <f t="shared" si="3"/>
        <v>0</v>
      </c>
      <c r="L29" s="24">
        <f t="shared" si="4"/>
        <v>0</v>
      </c>
      <c r="M29" s="24">
        <f t="shared" si="5"/>
        <v>0</v>
      </c>
      <c r="N29" s="4">
        <f t="shared" si="6"/>
        <v>0</v>
      </c>
      <c r="O29" s="4">
        <f t="shared" si="7"/>
        <v>0</v>
      </c>
      <c r="P29" s="4">
        <f t="shared" si="8"/>
        <v>0</v>
      </c>
      <c r="Q29" s="4">
        <f t="shared" si="9"/>
        <v>0</v>
      </c>
      <c r="R29" s="4">
        <f t="shared" si="10"/>
        <v>0</v>
      </c>
      <c r="S29" s="24">
        <f t="shared" si="15"/>
        <v>0</v>
      </c>
      <c r="T29" s="24">
        <f t="shared" si="15"/>
        <v>0</v>
      </c>
      <c r="U29" s="24">
        <f t="shared" si="15"/>
        <v>0</v>
      </c>
      <c r="V29" s="24">
        <f t="shared" si="15"/>
        <v>0</v>
      </c>
      <c r="W29" s="24">
        <f t="shared" si="15"/>
        <v>0</v>
      </c>
      <c r="X29" s="24">
        <f>IF(COUNTBLANK($B$29)=1,0,1)*4+IF(COUNTBLANK($D$29:$H$29)=5,0,1)*2+IF(COUNTBLANK($C$29)=1,0,1)</f>
        <v>0</v>
      </c>
      <c r="Y29" s="24">
        <f>IF($C$29&lt;1,0,IF($C$29&gt;10,0,1))</f>
        <v>0</v>
      </c>
      <c r="Z29" s="79">
        <f t="shared" si="14"/>
        <v>1</v>
      </c>
      <c r="AA29" s="5">
        <f t="shared" si="12"/>
        <v>0</v>
      </c>
      <c r="AB29" s="55">
        <f t="shared" si="13"/>
        <v>0</v>
      </c>
    </row>
    <row r="30" spans="1:28" ht="30" customHeight="1">
      <c r="A30" s="14">
        <v>24</v>
      </c>
      <c r="B30" s="72"/>
      <c r="C30" s="82"/>
      <c r="D30" s="75"/>
      <c r="E30" s="23"/>
      <c r="F30" s="23"/>
      <c r="G30" s="23"/>
      <c r="H30" s="25"/>
      <c r="I30" s="54">
        <f t="shared" si="1"/>
        <v>0</v>
      </c>
      <c r="J30" s="24">
        <f t="shared" si="2"/>
        <v>0</v>
      </c>
      <c r="K30" s="24">
        <f t="shared" si="3"/>
        <v>0</v>
      </c>
      <c r="L30" s="24">
        <f t="shared" si="4"/>
        <v>0</v>
      </c>
      <c r="M30" s="24">
        <f t="shared" si="5"/>
        <v>0</v>
      </c>
      <c r="N30" s="4">
        <f t="shared" si="6"/>
        <v>0</v>
      </c>
      <c r="O30" s="4">
        <f t="shared" si="7"/>
        <v>0</v>
      </c>
      <c r="P30" s="4">
        <f t="shared" si="8"/>
        <v>0</v>
      </c>
      <c r="Q30" s="4">
        <f t="shared" si="9"/>
        <v>0</v>
      </c>
      <c r="R30" s="4">
        <f t="shared" si="10"/>
        <v>0</v>
      </c>
      <c r="S30" s="24">
        <f t="shared" si="15"/>
        <v>0</v>
      </c>
      <c r="T30" s="24">
        <f t="shared" si="15"/>
        <v>0</v>
      </c>
      <c r="U30" s="24">
        <f t="shared" si="15"/>
        <v>0</v>
      </c>
      <c r="V30" s="24">
        <f t="shared" si="15"/>
        <v>0</v>
      </c>
      <c r="W30" s="24">
        <f t="shared" si="15"/>
        <v>0</v>
      </c>
      <c r="X30" s="24">
        <f>IF(COUNTBLANK($B$30)=1,0,1)*4+IF(COUNTBLANK($D$30:$H$30)=5,0,1)*2+IF(COUNTBLANK($C$30)=1,0,1)</f>
        <v>0</v>
      </c>
      <c r="Y30" s="24">
        <f>IF($C$30&lt;1,0,IF($C$30&gt;10,0,1))</f>
        <v>0</v>
      </c>
      <c r="Z30" s="79">
        <f t="shared" si="14"/>
        <v>1</v>
      </c>
      <c r="AA30" s="5">
        <f t="shared" si="12"/>
        <v>0</v>
      </c>
      <c r="AB30" s="55">
        <f t="shared" si="13"/>
        <v>0</v>
      </c>
    </row>
    <row r="31" spans="1:28" ht="30" customHeight="1" thickBot="1">
      <c r="A31" s="67">
        <v>25</v>
      </c>
      <c r="B31" s="73"/>
      <c r="C31" s="83"/>
      <c r="D31" s="76"/>
      <c r="E31" s="68"/>
      <c r="F31" s="68"/>
      <c r="G31" s="68"/>
      <c r="H31" s="69"/>
      <c r="I31" s="54">
        <f t="shared" si="1"/>
        <v>0</v>
      </c>
      <c r="J31" s="24">
        <f t="shared" si="2"/>
        <v>0</v>
      </c>
      <c r="K31" s="24">
        <f t="shared" si="3"/>
        <v>0</v>
      </c>
      <c r="L31" s="24">
        <f t="shared" si="4"/>
        <v>0</v>
      </c>
      <c r="M31" s="24">
        <f t="shared" si="5"/>
        <v>0</v>
      </c>
      <c r="N31" s="4">
        <f t="shared" si="6"/>
        <v>0</v>
      </c>
      <c r="O31" s="4">
        <f t="shared" si="7"/>
        <v>0</v>
      </c>
      <c r="P31" s="4">
        <f t="shared" si="8"/>
        <v>0</v>
      </c>
      <c r="Q31" s="4">
        <f t="shared" si="9"/>
        <v>0</v>
      </c>
      <c r="R31" s="4">
        <f t="shared" si="10"/>
        <v>0</v>
      </c>
      <c r="S31" s="24">
        <f t="shared" si="15"/>
        <v>0</v>
      </c>
      <c r="T31" s="24">
        <f t="shared" si="15"/>
        <v>0</v>
      </c>
      <c r="U31" s="24">
        <f t="shared" si="15"/>
        <v>0</v>
      </c>
      <c r="V31" s="24">
        <f t="shared" si="15"/>
        <v>0</v>
      </c>
      <c r="W31" s="24">
        <f t="shared" si="15"/>
        <v>0</v>
      </c>
      <c r="X31" s="24">
        <f>IF(COUNTBLANK($B$31)=1,0,1)*4+IF(COUNTBLANK($D$31:$H$31)=5,0,1)*2+IF(COUNTBLANK($C$31)=1,0,1)</f>
        <v>0</v>
      </c>
      <c r="Y31" s="24">
        <f>IF($C$31&lt;1,0,IF($C$31&gt;10,0,1))</f>
        <v>0</v>
      </c>
      <c r="Z31" s="79">
        <f t="shared" si="14"/>
        <v>1</v>
      </c>
      <c r="AA31" s="5">
        <f t="shared" si="12"/>
        <v>0</v>
      </c>
      <c r="AB31" s="55">
        <f t="shared" si="13"/>
        <v>0</v>
      </c>
    </row>
    <row r="32" spans="1:28" ht="24.75" customHeight="1" thickBot="1">
      <c r="A32" s="88" t="s">
        <v>14</v>
      </c>
      <c r="B32" s="89"/>
      <c r="C32" s="89"/>
      <c r="D32" s="66">
        <v>5</v>
      </c>
      <c r="E32" s="34">
        <v>5</v>
      </c>
      <c r="F32" s="34">
        <v>5</v>
      </c>
      <c r="G32" s="34">
        <v>5</v>
      </c>
      <c r="H32" s="35">
        <v>5</v>
      </c>
      <c r="I32" s="54">
        <f>(ABS(D32)+ABS($O$3-$N$3))/ABS($O$3-$N$3)*2</f>
        <v>4</v>
      </c>
      <c r="J32" s="24">
        <f>(ABS(E32)+ABS($O$3-$N$3))/ABS($O$3-$N$3)*2</f>
        <v>4</v>
      </c>
      <c r="K32" s="24">
        <f>(ABS(F32)+ABS($O$3-$N$3))/ABS($O$3-$N$3)*2</f>
        <v>4</v>
      </c>
      <c r="L32" s="24">
        <f>(ABS(G32)+ABS($O$3-$N$3))/ABS($O$3-$N$3)*2</f>
        <v>4</v>
      </c>
      <c r="M32" s="24">
        <f>(ABS(H32)+ABS($O$3-$N$3))/ABS($O$3-$N$3)*2</f>
        <v>4</v>
      </c>
      <c r="N32" s="4">
        <f t="shared" si="6"/>
        <v>0</v>
      </c>
      <c r="O32" s="4">
        <f t="shared" si="7"/>
        <v>0</v>
      </c>
      <c r="P32" s="4">
        <f t="shared" si="8"/>
        <v>0</v>
      </c>
      <c r="Q32" s="4">
        <f t="shared" si="9"/>
        <v>0</v>
      </c>
      <c r="R32" s="4">
        <f t="shared" si="10"/>
        <v>0</v>
      </c>
      <c r="S32" s="30"/>
      <c r="T32" s="30"/>
      <c r="U32" s="30"/>
      <c r="V32" s="30"/>
      <c r="W32" s="30"/>
      <c r="X32" s="30"/>
      <c r="Y32" s="30"/>
      <c r="Z32" s="30"/>
      <c r="AA32" s="30"/>
      <c r="AB32" s="56"/>
    </row>
    <row r="33" spans="1:28" ht="24.75" customHeight="1">
      <c r="A33" s="86" t="s">
        <v>5</v>
      </c>
      <c r="B33" s="87"/>
      <c r="C33" s="87"/>
      <c r="D33" s="31">
        <f>I3</f>
        <v>0</v>
      </c>
      <c r="E33" s="32">
        <f>J3</f>
        <v>0</v>
      </c>
      <c r="F33" s="32">
        <f>K3</f>
        <v>0</v>
      </c>
      <c r="G33" s="32">
        <f>L3</f>
        <v>0</v>
      </c>
      <c r="H33" s="33">
        <f>M3</f>
        <v>0</v>
      </c>
      <c r="I33" s="57">
        <f>SUM(I7:I31)</f>
        <v>0</v>
      </c>
      <c r="J33" s="7">
        <f>SUM(J7:J31)</f>
        <v>0</v>
      </c>
      <c r="K33" s="7">
        <f>SUM(K7:K31)</f>
        <v>0</v>
      </c>
      <c r="L33" s="7">
        <f>SUM(L7:L31)</f>
        <v>0</v>
      </c>
      <c r="M33" s="7">
        <f>SUM(M7:M31)</f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>
        <f>SUM(AA7:AA31)</f>
        <v>105</v>
      </c>
      <c r="AB33" s="58">
        <f>SUM(AB7:AB31)</f>
        <v>10500</v>
      </c>
    </row>
    <row r="34" spans="1:28" ht="24.75" customHeight="1">
      <c r="A34" s="90" t="s">
        <v>6</v>
      </c>
      <c r="B34" s="91"/>
      <c r="C34" s="91"/>
      <c r="D34" s="16">
        <f aca="true" t="shared" si="16" ref="D34:H36">I34</f>
        <v>0</v>
      </c>
      <c r="E34" s="6">
        <f t="shared" si="16"/>
        <v>0</v>
      </c>
      <c r="F34" s="6">
        <f t="shared" si="16"/>
        <v>0</v>
      </c>
      <c r="G34" s="6">
        <f t="shared" si="16"/>
        <v>0</v>
      </c>
      <c r="H34" s="15">
        <f t="shared" si="16"/>
        <v>0</v>
      </c>
      <c r="I34" s="59">
        <f>((I3*$Q$3)/S3)*100</f>
        <v>0</v>
      </c>
      <c r="J34" s="11">
        <f>((J3*$Q$3)/T3)*100</f>
        <v>0</v>
      </c>
      <c r="K34" s="11">
        <f>((K3*$Q$3)/U3)*100</f>
        <v>0</v>
      </c>
      <c r="L34" s="11">
        <f>((L3*$Q$3)/V3)*100</f>
        <v>0</v>
      </c>
      <c r="M34" s="11">
        <f>((M3*$Q$3)/W3)*100</f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5"/>
      <c r="AB34" s="55"/>
    </row>
    <row r="35" spans="1:28" ht="24.75" customHeight="1" thickBot="1">
      <c r="A35" s="92" t="s">
        <v>10</v>
      </c>
      <c r="B35" s="93"/>
      <c r="C35" s="93"/>
      <c r="D35" s="46">
        <f t="shared" si="16"/>
        <v>100</v>
      </c>
      <c r="E35" s="47">
        <f t="shared" si="16"/>
        <v>100</v>
      </c>
      <c r="F35" s="47">
        <f t="shared" si="16"/>
        <v>100</v>
      </c>
      <c r="G35" s="47">
        <f t="shared" si="16"/>
        <v>100</v>
      </c>
      <c r="H35" s="48">
        <f t="shared" si="16"/>
        <v>100</v>
      </c>
      <c r="I35" s="59">
        <f>((-$F$3+D32)/ABS($H$3-$F$3))*100</f>
        <v>100</v>
      </c>
      <c r="J35" s="11">
        <f>((-$F$3+E32)/ABS($H$3-$F$3))*100</f>
        <v>100</v>
      </c>
      <c r="K35" s="11">
        <f>((-$F$3+F32)/ABS($H$3-$F$3))*100</f>
        <v>100</v>
      </c>
      <c r="L35" s="11">
        <f>((-$F$3+G32)/ABS($H$3-$F$3))*100</f>
        <v>100</v>
      </c>
      <c r="M35" s="11">
        <f>((-$F$3+H32)/ABS($H$3-$F$3))*100</f>
        <v>100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21"/>
      <c r="AB35" s="60"/>
    </row>
    <row r="36" spans="1:28" ht="24.75" customHeight="1" thickBot="1">
      <c r="A36" s="86" t="s">
        <v>13</v>
      </c>
      <c r="B36" s="87"/>
      <c r="C36" s="87"/>
      <c r="D36" s="43" t="str">
        <f t="shared" si="16"/>
        <v>OK</v>
      </c>
      <c r="E36" s="44" t="str">
        <f t="shared" si="16"/>
        <v>OK</v>
      </c>
      <c r="F36" s="44" t="str">
        <f t="shared" si="16"/>
        <v>OK</v>
      </c>
      <c r="G36" s="44" t="str">
        <f t="shared" si="16"/>
        <v>OK</v>
      </c>
      <c r="H36" s="45" t="str">
        <f t="shared" si="16"/>
        <v>OK</v>
      </c>
      <c r="I36" s="61" t="str">
        <f>IF(N36=0,"OK","chybná hodnota")</f>
        <v>OK</v>
      </c>
      <c r="J36" s="62" t="str">
        <f>IF(O36=0,"OK","chybná hodnota")</f>
        <v>OK</v>
      </c>
      <c r="K36" s="62" t="str">
        <f>IF(P36=0,"OK","chybná hodnota")</f>
        <v>OK</v>
      </c>
      <c r="L36" s="62" t="str">
        <f>IF(Q36=0,"OK","chybná hodnota")</f>
        <v>OK</v>
      </c>
      <c r="M36" s="62" t="str">
        <f>IF(R36=0,"OK","chybná hodnota")</f>
        <v>OK</v>
      </c>
      <c r="N36" s="63">
        <f>SUM(N7:N32)</f>
        <v>0</v>
      </c>
      <c r="O36" s="63">
        <f>SUM(O7:O32)</f>
        <v>0</v>
      </c>
      <c r="P36" s="63">
        <f>SUM(P7:P32)</f>
        <v>0</v>
      </c>
      <c r="Q36" s="63">
        <f>SUM(Q7:Q32)</f>
        <v>0</v>
      </c>
      <c r="R36" s="63">
        <f>SUM(R7:R32)+P3</f>
        <v>0</v>
      </c>
      <c r="S36" s="63"/>
      <c r="T36" s="63"/>
      <c r="U36" s="63"/>
      <c r="V36" s="63"/>
      <c r="W36" s="63"/>
      <c r="X36" s="63"/>
      <c r="Y36" s="63"/>
      <c r="Z36" s="63"/>
      <c r="AA36" s="64"/>
      <c r="AB36" s="65"/>
    </row>
    <row r="37" spans="1:8" ht="24.75" customHeight="1">
      <c r="A37" s="12"/>
      <c r="B37" s="17"/>
      <c r="C37" s="17"/>
      <c r="D37" s="13"/>
      <c r="E37" s="13"/>
      <c r="F37" s="13"/>
      <c r="G37" s="13"/>
      <c r="H37" s="13"/>
    </row>
    <row r="38" spans="1:8" ht="14.25">
      <c r="A38" s="8"/>
      <c r="B38" s="9"/>
      <c r="C38" s="8"/>
      <c r="D38" s="8"/>
      <c r="E38" s="8"/>
      <c r="F38" s="8"/>
      <c r="G38" s="8"/>
      <c r="H38" s="8"/>
    </row>
    <row r="39" spans="1:8" ht="14.25">
      <c r="A39" s="8"/>
      <c r="B39" s="9"/>
      <c r="C39" s="8"/>
      <c r="D39" s="8"/>
      <c r="E39" s="8"/>
      <c r="F39" s="8"/>
      <c r="G39" s="8"/>
      <c r="H39" s="8"/>
    </row>
    <row r="40" spans="1:8" ht="14.25">
      <c r="A40" s="8"/>
      <c r="B40" s="9"/>
      <c r="C40" s="8"/>
      <c r="D40" s="8"/>
      <c r="E40" s="8"/>
      <c r="F40" s="8"/>
      <c r="G40" s="8"/>
      <c r="H40" s="8"/>
    </row>
    <row r="41" spans="1:8" ht="14.25">
      <c r="A41" s="8"/>
      <c r="B41" s="9"/>
      <c r="C41" s="8"/>
      <c r="D41" s="8"/>
      <c r="E41" s="8"/>
      <c r="F41" s="8"/>
      <c r="G41" s="8"/>
      <c r="H41" s="8"/>
    </row>
    <row r="42" spans="1:8" ht="14.25">
      <c r="A42" s="8"/>
      <c r="B42" s="9"/>
      <c r="C42" s="8"/>
      <c r="D42" s="8"/>
      <c r="E42" s="8"/>
      <c r="F42" s="8"/>
      <c r="G42" s="8"/>
      <c r="H42" s="8"/>
    </row>
    <row r="43" spans="1:8" ht="14.25">
      <c r="A43" s="8"/>
      <c r="B43" s="9"/>
      <c r="C43" s="8"/>
      <c r="D43" s="8"/>
      <c r="E43" s="8"/>
      <c r="F43" s="8"/>
      <c r="G43" s="8"/>
      <c r="H43" s="8"/>
    </row>
    <row r="44" spans="1:8" ht="14.25">
      <c r="A44" s="8"/>
      <c r="B44" s="9"/>
      <c r="C44" s="8"/>
      <c r="D44" s="8"/>
      <c r="E44" s="8"/>
      <c r="F44" s="8"/>
      <c r="G44" s="8"/>
      <c r="H44" s="8"/>
    </row>
    <row r="45" spans="1:8" ht="14.25">
      <c r="A45" s="8"/>
      <c r="B45" s="9"/>
      <c r="C45" s="8"/>
      <c r="D45" s="8"/>
      <c r="E45" s="8"/>
      <c r="F45" s="8"/>
      <c r="G45" s="8"/>
      <c r="H45" s="8"/>
    </row>
    <row r="46" spans="1:8" ht="14.25">
      <c r="A46" s="8"/>
      <c r="B46" s="9"/>
      <c r="C46" s="8"/>
      <c r="D46" s="8"/>
      <c r="E46" s="8"/>
      <c r="F46" s="8"/>
      <c r="G46" s="8"/>
      <c r="H46" s="8"/>
    </row>
    <row r="47" spans="1:8" ht="14.25">
      <c r="A47" s="8"/>
      <c r="B47" s="9"/>
      <c r="C47" s="8"/>
      <c r="D47" s="8"/>
      <c r="E47" s="8"/>
      <c r="F47" s="8"/>
      <c r="G47" s="8"/>
      <c r="H47" s="8"/>
    </row>
    <row r="48" spans="1:8" ht="14.25">
      <c r="A48" s="8"/>
      <c r="B48" s="9"/>
      <c r="C48" s="8"/>
      <c r="D48" s="8"/>
      <c r="E48" s="8"/>
      <c r="F48" s="8"/>
      <c r="G48" s="8"/>
      <c r="H48" s="8"/>
    </row>
    <row r="49" spans="1:8" ht="14.25">
      <c r="A49" s="8"/>
      <c r="B49" s="9"/>
      <c r="C49" s="8"/>
      <c r="D49" s="8"/>
      <c r="E49" s="8"/>
      <c r="F49" s="8"/>
      <c r="G49" s="8"/>
      <c r="H49" s="8"/>
    </row>
    <row r="50" spans="1:8" ht="14.25">
      <c r="A50" s="8"/>
      <c r="B50" s="9"/>
      <c r="C50" s="8"/>
      <c r="D50" s="8"/>
      <c r="E50" s="8"/>
      <c r="F50" s="8"/>
      <c r="G50" s="8"/>
      <c r="H50" s="8"/>
    </row>
    <row r="51" spans="1:8" ht="14.25">
      <c r="A51" s="8"/>
      <c r="B51" s="9"/>
      <c r="C51" s="8"/>
      <c r="D51" s="8"/>
      <c r="E51" s="8"/>
      <c r="F51" s="8"/>
      <c r="G51" s="8"/>
      <c r="H51" s="8"/>
    </row>
    <row r="52" spans="1:8" ht="14.25">
      <c r="A52" s="8"/>
      <c r="B52" s="9"/>
      <c r="C52" s="8"/>
      <c r="D52" s="8"/>
      <c r="E52" s="8"/>
      <c r="F52" s="8"/>
      <c r="G52" s="8"/>
      <c r="H52" s="8"/>
    </row>
    <row r="53" spans="1:8" ht="14.25">
      <c r="A53" s="8"/>
      <c r="B53" s="9"/>
      <c r="C53" s="8"/>
      <c r="D53" s="8"/>
      <c r="E53" s="8"/>
      <c r="F53" s="8"/>
      <c r="G53" s="8"/>
      <c r="H53" s="8"/>
    </row>
  </sheetData>
  <sheetProtection password="DBE9" sheet="1" objects="1" scenarios="1" selectLockedCells="1"/>
  <mergeCells count="22">
    <mergeCell ref="A1:H1"/>
    <mergeCell ref="C3:E3"/>
    <mergeCell ref="A3:B3"/>
    <mergeCell ref="A4:H4"/>
    <mergeCell ref="A5:B5"/>
    <mergeCell ref="C5:C6"/>
    <mergeCell ref="X3:Z4"/>
    <mergeCell ref="Z5:Z6"/>
    <mergeCell ref="D5:H5"/>
    <mergeCell ref="I2:AB2"/>
    <mergeCell ref="S5:W5"/>
    <mergeCell ref="N5:R5"/>
    <mergeCell ref="AA5:AB5"/>
    <mergeCell ref="I5:M5"/>
    <mergeCell ref="A2:H2"/>
    <mergeCell ref="X5:X6"/>
    <mergeCell ref="Y5:Y6"/>
    <mergeCell ref="A36:C36"/>
    <mergeCell ref="A32:C32"/>
    <mergeCell ref="A34:C34"/>
    <mergeCell ref="A35:C35"/>
    <mergeCell ref="A33:C33"/>
  </mergeCells>
  <conditionalFormatting sqref="D36:H36">
    <cfRule type="containsText" priority="65" dxfId="12" operator="containsText" text="OK">
      <formula>NOT(ISERROR(SEARCH("OK",D36)))</formula>
    </cfRule>
    <cfRule type="containsText" priority="66" dxfId="13" operator="containsText" text="chybná hodnota">
      <formula>NOT(ISERROR(SEARCH("chybná hodnota",D36)))</formula>
    </cfRule>
    <cfRule type="cellIs" priority="68" dxfId="7" operator="equal">
      <formula>$F$36</formula>
    </cfRule>
    <cfRule type="cellIs" priority="69" dxfId="14" operator="equal">
      <formula>$E$36</formula>
    </cfRule>
    <cfRule type="expression" priority="70" dxfId="7">
      <formula>$E$36</formula>
    </cfRule>
  </conditionalFormatting>
  <conditionalFormatting sqref="D36:H36">
    <cfRule type="cellIs" priority="67" dxfId="6" operator="equal">
      <formula>$D$36</formula>
    </cfRule>
  </conditionalFormatting>
  <conditionalFormatting sqref="D7:H32">
    <cfRule type="cellIs" priority="77" dxfId="0" operator="lessThan">
      <formula>$F$3</formula>
    </cfRule>
    <cfRule type="cellIs" priority="78" dxfId="0" operator="greaterThan">
      <formula>$H$3</formula>
    </cfRule>
  </conditionalFormatting>
  <conditionalFormatting sqref="H3">
    <cfRule type="expression" priority="1" dxfId="0" stopIfTrue="1">
      <formula>$P$3=1</formula>
    </cfRule>
    <cfRule type="cellIs" priority="60" dxfId="0" operator="lessThan">
      <formula>$F$3</formula>
    </cfRule>
  </conditionalFormatting>
  <conditionalFormatting sqref="Z7:Z31">
    <cfRule type="cellIs" priority="45" dxfId="0" operator="equal">
      <formula>0</formula>
    </cfRule>
  </conditionalFormatting>
  <conditionalFormatting sqref="C7:C31">
    <cfRule type="expression" priority="2" dxfId="0">
      <formula>$Z7=0</formula>
    </cfRule>
  </conditionalFormatting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1200" verticalDpi="1200" orientation="portrait" paperSize="9" scale="64" r:id="rId4"/>
  <headerFooter scaleWithDoc="0" alignWithMargins="0">
    <oddHeader>&amp;R&amp;"Arial,Tučné"Výstup zo dňa:&amp;"Arial,Normálne" &amp;D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PETER</cp:lastModifiedBy>
  <cp:lastPrinted>2016-01-30T16:45:34Z</cp:lastPrinted>
  <dcterms:created xsi:type="dcterms:W3CDTF">2014-11-04T06:38:46Z</dcterms:created>
  <dcterms:modified xsi:type="dcterms:W3CDTF">2016-01-30T17:22:17Z</dcterms:modified>
  <cp:category/>
  <cp:version/>
  <cp:contentType/>
  <cp:contentStatus/>
</cp:coreProperties>
</file>