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000" yWindow="705" windowWidth="11340" windowHeight="5520"/>
  </bookViews>
  <sheets>
    <sheet name="Pilot" sheetId="16" r:id="rId1"/>
  </sheets>
  <definedNames>
    <definedName name="_xlnm.Print_Area" localSheetId="0">Pilot!$A$1:$P$38</definedName>
    <definedName name="Z_E028BBB2_5D16_49AB_883C_FCBFF0D99AD9_.wvu.Cols" localSheetId="0" hidden="1">Pilot!#REF!</definedName>
    <definedName name="Z_E028BBB2_5D16_49AB_883C_FCBFF0D99AD9_.wvu.PrintArea" localSheetId="0" hidden="1">Pilot!$A$1:$D$26</definedName>
    <definedName name="Z_E028BBB2_5D16_49AB_883C_FCBFF0D99AD9_.wvu.Rows" localSheetId="0" hidden="1">Pilot!#REF!</definedName>
  </definedNames>
  <calcPr calcId="125725"/>
  <customWorkbookViews>
    <customWorkbookView name="VYBER SI PROGRAM" guid="{E028BBB2-5D16-49AB-883C-FCBFF0D99AD9}" maximized="1" windowWidth="1020" windowHeight="570" activeSheetId="12"/>
  </customWorkbookViews>
</workbook>
</file>

<file path=xl/calcChain.xml><?xml version="1.0" encoding="utf-8"?>
<calcChain xmlns="http://schemas.openxmlformats.org/spreadsheetml/2006/main">
  <c r="Q26" i="16"/>
  <c r="Q20"/>
  <c r="R6"/>
  <c r="S6"/>
  <c r="T6"/>
  <c r="U6"/>
  <c r="V6"/>
  <c r="W6"/>
  <c r="X6"/>
  <c r="Y6"/>
  <c r="Z6"/>
  <c r="AA6"/>
  <c r="AB6"/>
  <c r="AC6"/>
  <c r="AC5" s="1"/>
  <c r="R7"/>
  <c r="S7"/>
  <c r="T7"/>
  <c r="U7"/>
  <c r="V7"/>
  <c r="W7"/>
  <c r="X7"/>
  <c r="Y7"/>
  <c r="Z7"/>
  <c r="AA7"/>
  <c r="AB7"/>
  <c r="AC7"/>
  <c r="R8"/>
  <c r="S8"/>
  <c r="T8"/>
  <c r="U8"/>
  <c r="V8"/>
  <c r="W8"/>
  <c r="X8"/>
  <c r="Y8"/>
  <c r="Z8"/>
  <c r="AA8"/>
  <c r="AB8"/>
  <c r="AC8"/>
  <c r="R9"/>
  <c r="S9"/>
  <c r="T9"/>
  <c r="U9"/>
  <c r="V9"/>
  <c r="W9"/>
  <c r="X9"/>
  <c r="Y9"/>
  <c r="Z9"/>
  <c r="AA9"/>
  <c r="AB9"/>
  <c r="AC9"/>
  <c r="R11"/>
  <c r="S11"/>
  <c r="T11"/>
  <c r="U11"/>
  <c r="V11"/>
  <c r="W11"/>
  <c r="X11"/>
  <c r="Y11"/>
  <c r="Z11"/>
  <c r="AA11"/>
  <c r="AB11"/>
  <c r="AC11"/>
  <c r="AC10" s="1"/>
  <c r="R12"/>
  <c r="S12"/>
  <c r="T12"/>
  <c r="U12"/>
  <c r="V12"/>
  <c r="W12"/>
  <c r="X12"/>
  <c r="Y12"/>
  <c r="Z12"/>
  <c r="AA12"/>
  <c r="AB12"/>
  <c r="AC12"/>
  <c r="R13"/>
  <c r="S13"/>
  <c r="T13"/>
  <c r="U13"/>
  <c r="V13"/>
  <c r="W13"/>
  <c r="X13"/>
  <c r="Y13"/>
  <c r="Z13"/>
  <c r="AA13"/>
  <c r="AB13"/>
  <c r="AC13"/>
  <c r="R14"/>
  <c r="S14"/>
  <c r="T14"/>
  <c r="U14"/>
  <c r="V14"/>
  <c r="W14"/>
  <c r="X14"/>
  <c r="Y14"/>
  <c r="Z14"/>
  <c r="AA14"/>
  <c r="AB14"/>
  <c r="AC14"/>
  <c r="R16"/>
  <c r="S16"/>
  <c r="T16"/>
  <c r="U16"/>
  <c r="V16"/>
  <c r="W16"/>
  <c r="X16"/>
  <c r="Y16"/>
  <c r="Z16"/>
  <c r="AA16"/>
  <c r="AB16"/>
  <c r="AC16"/>
  <c r="AC15" s="1"/>
  <c r="R17"/>
  <c r="S17"/>
  <c r="T17"/>
  <c r="U17"/>
  <c r="V17"/>
  <c r="W17"/>
  <c r="X17"/>
  <c r="Y17"/>
  <c r="Z17"/>
  <c r="AA17"/>
  <c r="AB17"/>
  <c r="AC17"/>
  <c r="R18"/>
  <c r="S18"/>
  <c r="T18"/>
  <c r="U18"/>
  <c r="V18"/>
  <c r="W18"/>
  <c r="X18"/>
  <c r="Y18"/>
  <c r="Z18"/>
  <c r="AA18"/>
  <c r="AB18"/>
  <c r="AC18"/>
  <c r="R19"/>
  <c r="S19"/>
  <c r="T19"/>
  <c r="U19"/>
  <c r="V19"/>
  <c r="W19"/>
  <c r="X19"/>
  <c r="Y19"/>
  <c r="Z19"/>
  <c r="AA19"/>
  <c r="AB19"/>
  <c r="AC19"/>
  <c r="R21"/>
  <c r="S21"/>
  <c r="T21"/>
  <c r="U21"/>
  <c r="V21"/>
  <c r="W21"/>
  <c r="X21"/>
  <c r="Y21"/>
  <c r="Z21"/>
  <c r="AA21"/>
  <c r="AB21"/>
  <c r="AC21"/>
  <c r="AC20" s="1"/>
  <c r="AC26" s="1"/>
  <c r="R22"/>
  <c r="S22"/>
  <c r="T22"/>
  <c r="U22"/>
  <c r="V22"/>
  <c r="W22"/>
  <c r="X22"/>
  <c r="Y22"/>
  <c r="Z22"/>
  <c r="AA22"/>
  <c r="AB22"/>
  <c r="AC22"/>
  <c r="R23"/>
  <c r="S23"/>
  <c r="T23"/>
  <c r="U23"/>
  <c r="V23"/>
  <c r="W23"/>
  <c r="X23"/>
  <c r="Y23"/>
  <c r="Z23"/>
  <c r="AA23"/>
  <c r="AB23"/>
  <c r="AC23"/>
  <c r="R24"/>
  <c r="S24"/>
  <c r="T24"/>
  <c r="U24"/>
  <c r="V24"/>
  <c r="W24"/>
  <c r="X24"/>
  <c r="Y24"/>
  <c r="Z24"/>
  <c r="AA24"/>
  <c r="AB24"/>
  <c r="AC24"/>
  <c r="AD7"/>
  <c r="AD8"/>
  <c r="AD9"/>
  <c r="AD11"/>
  <c r="AD10" s="1"/>
  <c r="AD12"/>
  <c r="AD13"/>
  <c r="AD14"/>
  <c r="AD16"/>
  <c r="AD15" s="1"/>
  <c r="AD17"/>
  <c r="AD18"/>
  <c r="AD19"/>
  <c r="AD21"/>
  <c r="AD20" s="1"/>
  <c r="AD22"/>
  <c r="AD23"/>
  <c r="AD24"/>
  <c r="Q6"/>
  <c r="Q7"/>
  <c r="Q8"/>
  <c r="Q9"/>
  <c r="Q11"/>
  <c r="Q12"/>
  <c r="Q13"/>
  <c r="Q14"/>
  <c r="Q16"/>
  <c r="Q17"/>
  <c r="Q18"/>
  <c r="Q19"/>
  <c r="Q21"/>
  <c r="Q22"/>
  <c r="Q23"/>
  <c r="Q24"/>
  <c r="Q5"/>
  <c r="D5" s="1"/>
  <c r="P20" l="1"/>
  <c r="AB20"/>
  <c r="Z20"/>
  <c r="X20"/>
  <c r="V20"/>
  <c r="T20"/>
  <c r="R20"/>
  <c r="AA20"/>
  <c r="Y20"/>
  <c r="W20"/>
  <c r="U20"/>
  <c r="S20"/>
  <c r="AB15"/>
  <c r="Z15"/>
  <c r="X15"/>
  <c r="V15"/>
  <c r="T15"/>
  <c r="R15"/>
  <c r="AA15"/>
  <c r="Y15"/>
  <c r="W15"/>
  <c r="U15"/>
  <c r="S15"/>
  <c r="AB10"/>
  <c r="Z10"/>
  <c r="X10"/>
  <c r="V10"/>
  <c r="T10"/>
  <c r="R10"/>
  <c r="AA10"/>
  <c r="Y10"/>
  <c r="W10"/>
  <c r="U10"/>
  <c r="S10"/>
  <c r="AA5"/>
  <c r="AA26" s="1"/>
  <c r="Y5"/>
  <c r="W5"/>
  <c r="W26" s="1"/>
  <c r="U5"/>
  <c r="S5"/>
  <c r="S26" s="1"/>
  <c r="AB5"/>
  <c r="AB26" s="1"/>
  <c r="Z5"/>
  <c r="X5"/>
  <c r="X26" s="1"/>
  <c r="V5"/>
  <c r="T5"/>
  <c r="T26" s="1"/>
  <c r="R5"/>
  <c r="AD26"/>
  <c r="S27" s="1"/>
  <c r="R27"/>
  <c r="AC27"/>
  <c r="U27"/>
  <c r="Q15"/>
  <c r="Z27" l="1"/>
  <c r="R26"/>
  <c r="V26"/>
  <c r="Z26"/>
  <c r="V27"/>
  <c r="U26"/>
  <c r="Y26"/>
  <c r="Y27"/>
  <c r="W27"/>
  <c r="AA27"/>
  <c r="Q27"/>
  <c r="T27"/>
  <c r="X27"/>
  <c r="AB27"/>
  <c r="W29"/>
  <c r="J29" s="1"/>
  <c r="J10"/>
  <c r="AA29"/>
  <c r="N29" s="1"/>
  <c r="N10"/>
  <c r="I10"/>
  <c r="V29"/>
  <c r="I29" s="1"/>
  <c r="AC30"/>
  <c r="P30" s="1"/>
  <c r="P15"/>
  <c r="Y31"/>
  <c r="L31" s="1"/>
  <c r="L20"/>
  <c r="E20"/>
  <c r="R31"/>
  <c r="E31" s="1"/>
  <c r="I20"/>
  <c r="V31"/>
  <c r="I31" s="1"/>
  <c r="E5"/>
  <c r="I5"/>
  <c r="D15"/>
  <c r="Q30"/>
  <c r="D30" s="1"/>
  <c r="J5"/>
  <c r="U29"/>
  <c r="H29" s="1"/>
  <c r="H10"/>
  <c r="Y29"/>
  <c r="L29" s="1"/>
  <c r="L10"/>
  <c r="AC29"/>
  <c r="P29" s="1"/>
  <c r="P10"/>
  <c r="G10"/>
  <c r="T29"/>
  <c r="G29" s="1"/>
  <c r="K10"/>
  <c r="X29"/>
  <c r="K29" s="1"/>
  <c r="O10"/>
  <c r="AB29"/>
  <c r="O29" s="1"/>
  <c r="S31"/>
  <c r="F31" s="1"/>
  <c r="F20"/>
  <c r="W31"/>
  <c r="J31" s="1"/>
  <c r="J20"/>
  <c r="AA31"/>
  <c r="N31" s="1"/>
  <c r="N20"/>
  <c r="D20"/>
  <c r="Q31"/>
  <c r="D31" s="1"/>
  <c r="G20"/>
  <c r="T31"/>
  <c r="G31" s="1"/>
  <c r="K20"/>
  <c r="X31"/>
  <c r="K31" s="1"/>
  <c r="O20"/>
  <c r="AB31"/>
  <c r="O31" s="1"/>
  <c r="G5"/>
  <c r="K5"/>
  <c r="O5"/>
  <c r="H5"/>
  <c r="L5"/>
  <c r="P5"/>
  <c r="S29"/>
  <c r="F29" s="1"/>
  <c r="F10"/>
  <c r="E10"/>
  <c r="R29"/>
  <c r="E29" s="1"/>
  <c r="M10"/>
  <c r="Z29"/>
  <c r="M29" s="1"/>
  <c r="U31"/>
  <c r="H31" s="1"/>
  <c r="H20"/>
  <c r="AC31"/>
  <c r="P31" s="1"/>
  <c r="M20"/>
  <c r="Z31"/>
  <c r="M31" s="1"/>
  <c r="M5"/>
  <c r="F5"/>
  <c r="N5"/>
  <c r="AD6"/>
  <c r="AD5" s="1"/>
  <c r="Q28" s="1"/>
  <c r="AA28" l="1"/>
  <c r="N28" s="1"/>
  <c r="S28"/>
  <c r="F28" s="1"/>
  <c r="Z28"/>
  <c r="M28" s="1"/>
  <c r="AC28"/>
  <c r="P28" s="1"/>
  <c r="Y28"/>
  <c r="L28" s="1"/>
  <c r="U28"/>
  <c r="H28" s="1"/>
  <c r="AB28"/>
  <c r="O28" s="1"/>
  <c r="X28"/>
  <c r="K28" s="1"/>
  <c r="T28"/>
  <c r="G28" s="1"/>
  <c r="W28"/>
  <c r="J28" s="1"/>
  <c r="V28"/>
  <c r="I28" s="1"/>
  <c r="R28"/>
  <c r="E28" s="1"/>
  <c r="S30"/>
  <c r="F30" s="1"/>
  <c r="F15"/>
  <c r="E15"/>
  <c r="R30"/>
  <c r="E30" s="1"/>
  <c r="Q10"/>
  <c r="D10" l="1"/>
  <c r="Q29"/>
  <c r="D29" s="1"/>
  <c r="G15"/>
  <c r="T30"/>
  <c r="G30" s="1"/>
  <c r="P27"/>
  <c r="D26"/>
  <c r="D28"/>
  <c r="E26"/>
  <c r="U30" l="1"/>
  <c r="H30" s="1"/>
  <c r="H15"/>
  <c r="H27"/>
  <c r="G27"/>
  <c r="F27"/>
  <c r="I27"/>
  <c r="J27"/>
  <c r="D27"/>
  <c r="E27"/>
  <c r="F26"/>
  <c r="K27" l="1"/>
  <c r="I15"/>
  <c r="V30"/>
  <c r="I30" s="1"/>
  <c r="L27" l="1"/>
  <c r="W30"/>
  <c r="J30" s="1"/>
  <c r="J15"/>
  <c r="G26"/>
  <c r="M27" l="1"/>
  <c r="K15"/>
  <c r="X30"/>
  <c r="K30" s="1"/>
  <c r="H26"/>
  <c r="O27" l="1"/>
  <c r="N27"/>
  <c r="Y30"/>
  <c r="L30" s="1"/>
  <c r="L15"/>
  <c r="I26"/>
  <c r="M15" l="1"/>
  <c r="Z30"/>
  <c r="M30" s="1"/>
  <c r="J26"/>
  <c r="AA30" l="1"/>
  <c r="N30" s="1"/>
  <c r="N15"/>
  <c r="O15"/>
  <c r="AB30"/>
  <c r="O30" s="1"/>
  <c r="L26"/>
  <c r="K26"/>
  <c r="M26" l="1"/>
  <c r="N26" l="1"/>
  <c r="O26" l="1"/>
  <c r="P26" l="1"/>
</calcChain>
</file>

<file path=xl/sharedStrings.xml><?xml version="1.0" encoding="utf-8"?>
<sst xmlns="http://schemas.openxmlformats.org/spreadsheetml/2006/main" count="57" uniqueCount="44">
  <si>
    <t>č.</t>
  </si>
  <si>
    <t>váha</t>
  </si>
  <si>
    <t>Programový automat</t>
  </si>
  <si>
    <t>štart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</si>
  <si>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</si>
  <si>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</si>
  <si>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</si>
  <si>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</si>
  <si>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</si>
  <si>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</si>
  <si>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</si>
  <si>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</si>
  <si>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</si>
  <si>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</si>
  <si>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</si>
  <si>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</si>
  <si>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Objekt hodnotenia / kritérium hodnotenia</t>
  </si>
  <si>
    <t>Popis/špecifikácia</t>
  </si>
  <si>
    <t>Hodnotené obdobie</t>
  </si>
  <si>
    <t>Túžba/motivácia pokračovať (1)</t>
  </si>
  <si>
    <t>Napredovanie v štúdiu príručky (A)</t>
  </si>
  <si>
    <t>Preštudovaný obsah publikácie (F)</t>
  </si>
  <si>
    <t>SILNÉ STRÁNKY</t>
  </si>
  <si>
    <t>Neznalosť použitých pojmov (3)</t>
  </si>
  <si>
    <t>Hyperlinky a komunikácia (E)</t>
  </si>
  <si>
    <t>Neznalosť obsahu publikácie (4)</t>
  </si>
  <si>
    <t>PRÍLEŽITOSTI</t>
  </si>
  <si>
    <t>Intuitívny balíček - zvládnutie (B)</t>
  </si>
  <si>
    <t>Využitie www komunikácie ( C)</t>
  </si>
  <si>
    <t>OHROZENIA</t>
  </si>
  <si>
    <t>IT vybavenie a gramotnosť (D)</t>
  </si>
  <si>
    <t>SLABÉ STRÁNKY</t>
  </si>
  <si>
    <t>Absolut</t>
  </si>
  <si>
    <t>Hladina hodnotenia (HB):</t>
  </si>
  <si>
    <t>a-b</t>
  </si>
  <si>
    <t>a+b</t>
  </si>
  <si>
    <t>Ideal</t>
  </si>
  <si>
    <t>Simulácia systémového procesu (°Reme):</t>
  </si>
  <si>
    <t>Zložka S (%):</t>
  </si>
  <si>
    <t>Zložka W (%):</t>
  </si>
  <si>
    <t>Zložka O (%):</t>
  </si>
  <si>
    <t>Zložka T (%):</t>
  </si>
  <si>
    <t>Systémový výstup (°Reme):</t>
  </si>
  <si>
    <r>
      <t xml:space="preserve">Reflexný analyzátor osobmej aktivity
</t>
    </r>
    <r>
      <rPr>
        <i/>
        <sz val="20"/>
        <rFont val="Arial"/>
        <family val="2"/>
        <charset val="238"/>
      </rPr>
      <t>(subjektívne hodnotenie plnenia cieľov, požiadaviek a očakávaní)</t>
    </r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</si>
</sst>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b/>
      <i/>
      <sz val="10"/>
      <color indexed="60"/>
      <name val="Tahoma"/>
      <family val="2"/>
      <charset val="238"/>
    </font>
    <font>
      <b/>
      <sz val="2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4"/>
      <name val="Arial"/>
      <family val="2"/>
      <charset val="238"/>
    </font>
    <font>
      <i/>
      <sz val="2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9F96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63">
    <xf numFmtId="0" fontId="0" fillId="0" borderId="0" xfId="0"/>
    <xf numFmtId="0" fontId="6" fillId="5" borderId="1" xfId="0" applyFont="1" applyFill="1" applyBorder="1" applyAlignment="1" applyProtection="1">
      <alignment horizontal="left" vertical="center" wrapText="1"/>
      <protection locked="0" hidden="1"/>
    </xf>
    <xf numFmtId="1" fontId="1" fillId="14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" fillId="2" borderId="0" xfId="1" applyFont="1" applyFill="1" applyAlignment="1" applyProtection="1">
      <alignment horizontal="center" vertical="center"/>
      <protection hidden="1"/>
    </xf>
    <xf numFmtId="0" fontId="1" fillId="2" borderId="0" xfId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49" fontId="5" fillId="10" borderId="5" xfId="1" applyNumberFormat="1" applyFont="1" applyFill="1" applyBorder="1" applyAlignment="1" applyProtection="1">
      <alignment horizontal="center" vertical="center" wrapText="1"/>
      <protection hidden="1"/>
    </xf>
    <xf numFmtId="49" fontId="5" fillId="9" borderId="2" xfId="1" applyNumberFormat="1" applyFont="1" applyFill="1" applyBorder="1" applyAlignment="1" applyProtection="1">
      <alignment horizontal="center" vertical="center"/>
      <protection hidden="1"/>
    </xf>
    <xf numFmtId="49" fontId="5" fillId="15" borderId="2" xfId="1" applyNumberFormat="1" applyFont="1" applyFill="1" applyBorder="1" applyAlignment="1" applyProtection="1">
      <alignment horizontal="center" vertical="center"/>
      <protection hidden="1"/>
    </xf>
    <xf numFmtId="49" fontId="4" fillId="6" borderId="1" xfId="1" applyNumberFormat="1" applyFont="1" applyFill="1" applyBorder="1" applyAlignment="1" applyProtection="1">
      <alignment horizontal="center" vertical="center"/>
      <protection hidden="1"/>
    </xf>
    <xf numFmtId="49" fontId="4" fillId="16" borderId="4" xfId="1" applyNumberFormat="1" applyFont="1" applyFill="1" applyBorder="1" applyAlignment="1" applyProtection="1">
      <alignment horizontal="center" vertical="center"/>
      <protection hidden="1"/>
    </xf>
    <xf numFmtId="49" fontId="4" fillId="14" borderId="1" xfId="1" applyNumberFormat="1" applyFont="1" applyFill="1" applyBorder="1" applyAlignment="1" applyProtection="1">
      <alignment horizontal="center" vertical="center"/>
      <protection hidden="1"/>
    </xf>
    <xf numFmtId="49" fontId="4" fillId="14" borderId="4" xfId="1" applyNumberFormat="1" applyFont="1" applyFill="1" applyBorder="1" applyAlignment="1" applyProtection="1">
      <alignment horizontal="center" vertical="center"/>
      <protection hidden="1"/>
    </xf>
    <xf numFmtId="49" fontId="1" fillId="2" borderId="0" xfId="1" applyNumberFormat="1" applyFont="1" applyFill="1" applyBorder="1" applyAlignment="1" applyProtection="1">
      <alignment horizontal="center" vertical="center"/>
      <protection hidden="1"/>
    </xf>
    <xf numFmtId="49" fontId="1" fillId="2" borderId="0" xfId="1" applyNumberFormat="1" applyFont="1" applyFill="1" applyAlignment="1" applyProtection="1">
      <alignment horizontal="center" vertical="center"/>
      <protection hidden="1"/>
    </xf>
    <xf numFmtId="0" fontId="2" fillId="4" borderId="1" xfId="1" applyFont="1" applyFill="1" applyBorder="1" applyAlignment="1" applyProtection="1">
      <alignment horizontal="center" vertical="center"/>
      <protection hidden="1"/>
    </xf>
    <xf numFmtId="1" fontId="1" fillId="6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14" borderId="4" xfId="1" applyNumberFormat="1" applyFont="1" applyFill="1" applyBorder="1" applyAlignment="1" applyProtection="1">
      <alignment horizontal="center" vertical="center" wrapText="1"/>
      <protection hidden="1"/>
    </xf>
    <xf numFmtId="1" fontId="1" fillId="14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7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8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17" borderId="1" xfId="1" applyFont="1" applyFill="1" applyBorder="1" applyAlignment="1" applyProtection="1">
      <alignment horizontal="center" vertical="center"/>
      <protection hidden="1"/>
    </xf>
    <xf numFmtId="0" fontId="1" fillId="18" borderId="0" xfId="1" applyFont="1" applyFill="1" applyAlignment="1" applyProtection="1">
      <alignment horizontal="center" vertical="center"/>
      <protection hidden="1"/>
    </xf>
    <xf numFmtId="0" fontId="1" fillId="18" borderId="0" xfId="1" applyFont="1" applyFill="1" applyAlignment="1" applyProtection="1">
      <alignment horizontal="center" vertical="center" wrapText="1"/>
      <protection hidden="1"/>
    </xf>
    <xf numFmtId="0" fontId="1" fillId="2" borderId="0" xfId="1" applyFont="1" applyFill="1" applyAlignment="1" applyProtection="1">
      <alignment horizontal="center" vertical="center" wrapText="1"/>
      <protection hidden="1"/>
    </xf>
    <xf numFmtId="1" fontId="2" fillId="13" borderId="1" xfId="0" applyNumberFormat="1" applyFont="1" applyFill="1" applyBorder="1" applyAlignment="1" applyProtection="1">
      <alignment horizontal="center" vertical="center"/>
      <protection locked="0" hidden="1"/>
    </xf>
    <xf numFmtId="1" fontId="2" fillId="14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" fillId="2" borderId="0" xfId="0" applyFont="1" applyFill="1" applyAlignment="1" applyProtection="1">
      <alignment horizontal="center" vertical="top"/>
      <protection hidden="1"/>
    </xf>
    <xf numFmtId="1" fontId="1" fillId="13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17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17" borderId="1" xfId="0" applyNumberFormat="1" applyFont="1" applyFill="1" applyBorder="1" applyAlignment="1" applyProtection="1">
      <alignment horizontal="center" vertical="center" wrapText="1"/>
      <protection hidden="1"/>
    </xf>
    <xf numFmtId="1" fontId="1" fillId="6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4" borderId="8" xfId="1" applyFont="1" applyFill="1" applyBorder="1" applyAlignment="1" applyProtection="1">
      <alignment horizontal="center" vertical="center"/>
      <protection hidden="1"/>
    </xf>
    <xf numFmtId="0" fontId="6" fillId="5" borderId="8" xfId="0" applyFont="1" applyFill="1" applyBorder="1" applyAlignment="1" applyProtection="1">
      <alignment horizontal="left" vertical="center" wrapText="1"/>
      <protection locked="0" hidden="1"/>
    </xf>
    <xf numFmtId="1" fontId="2" fillId="13" borderId="8" xfId="0" applyNumberFormat="1" applyFont="1" applyFill="1" applyBorder="1" applyAlignment="1" applyProtection="1">
      <alignment horizontal="center" vertical="center"/>
      <protection locked="0" hidden="1"/>
    </xf>
    <xf numFmtId="1" fontId="1" fillId="14" borderId="8" xfId="0" applyNumberFormat="1" applyFont="1" applyFill="1" applyBorder="1" applyAlignment="1" applyProtection="1">
      <alignment horizontal="center" vertical="center" wrapText="1"/>
      <protection locked="0" hidden="1"/>
    </xf>
    <xf numFmtId="1" fontId="2" fillId="14" borderId="8" xfId="0" applyNumberFormat="1" applyFont="1" applyFill="1" applyBorder="1" applyAlignment="1" applyProtection="1">
      <alignment horizontal="center" vertical="center" wrapText="1"/>
      <protection locked="0" hidden="1"/>
    </xf>
    <xf numFmtId="1" fontId="1" fillId="7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13" borderId="14" xfId="0" applyNumberFormat="1" applyFont="1" applyFill="1" applyBorder="1" applyAlignment="1" applyProtection="1">
      <alignment horizontal="center" vertical="center" wrapText="1"/>
      <protection locked="0" hidden="1"/>
    </xf>
    <xf numFmtId="1" fontId="1" fillId="13" borderId="12" xfId="0" applyNumberFormat="1" applyFont="1" applyFill="1" applyBorder="1" applyAlignment="1" applyProtection="1">
      <alignment horizontal="center" vertical="center" wrapText="1"/>
      <protection locked="0" hidden="1"/>
    </xf>
    <xf numFmtId="1" fontId="2" fillId="13" borderId="13" xfId="0" applyNumberFormat="1" applyFont="1" applyFill="1" applyBorder="1" applyAlignment="1" applyProtection="1">
      <alignment horizontal="center" vertical="center" wrapText="1"/>
      <protection locked="0" hidden="1"/>
    </xf>
    <xf numFmtId="0" fontId="7" fillId="3" borderId="0" xfId="0" applyFont="1" applyFill="1" applyAlignment="1" applyProtection="1">
      <alignment horizontal="left" vertical="top" wrapText="1"/>
      <protection hidden="1"/>
    </xf>
    <xf numFmtId="0" fontId="3" fillId="3" borderId="0" xfId="0" applyFont="1" applyFill="1" applyAlignment="1" applyProtection="1">
      <alignment horizontal="left" vertical="top" wrapText="1"/>
      <protection hidden="1"/>
    </xf>
    <xf numFmtId="0" fontId="4" fillId="6" borderId="1" xfId="1" applyFont="1" applyFill="1" applyBorder="1" applyAlignment="1" applyProtection="1">
      <alignment horizontal="center" vertical="center" wrapText="1"/>
      <protection hidden="1"/>
    </xf>
    <xf numFmtId="0" fontId="4" fillId="14" borderId="7" xfId="1" applyFont="1" applyFill="1" applyBorder="1" applyAlignment="1" applyProtection="1">
      <alignment horizontal="center" vertical="center" wrapText="1"/>
      <protection hidden="1"/>
    </xf>
    <xf numFmtId="0" fontId="4" fillId="14" borderId="3" xfId="1" applyFont="1" applyFill="1" applyBorder="1" applyAlignment="1" applyProtection="1">
      <alignment horizontal="center" vertical="center" wrapText="1"/>
      <protection hidden="1"/>
    </xf>
    <xf numFmtId="0" fontId="6" fillId="17" borderId="4" xfId="0" applyFont="1" applyFill="1" applyBorder="1" applyAlignment="1" applyProtection="1">
      <alignment horizontal="center" vertical="center" wrapText="1"/>
      <protection hidden="1"/>
    </xf>
    <xf numFmtId="0" fontId="6" fillId="17" borderId="5" xfId="0" applyFont="1" applyFill="1" applyBorder="1" applyAlignment="1" applyProtection="1">
      <alignment horizontal="center" vertical="center" wrapText="1"/>
      <protection hidden="1"/>
    </xf>
    <xf numFmtId="0" fontId="4" fillId="10" borderId="1" xfId="1" applyFont="1" applyFill="1" applyBorder="1" applyAlignment="1" applyProtection="1">
      <alignment horizontal="center" vertical="center" wrapText="1"/>
      <protection hidden="1"/>
    </xf>
    <xf numFmtId="0" fontId="4" fillId="10" borderId="1" xfId="1" applyFont="1" applyFill="1" applyBorder="1" applyAlignment="1" applyProtection="1">
      <alignment horizontal="center" vertical="center"/>
      <protection hidden="1"/>
    </xf>
    <xf numFmtId="0" fontId="4" fillId="12" borderId="1" xfId="1" applyFont="1" applyFill="1" applyBorder="1" applyAlignment="1" applyProtection="1">
      <alignment horizontal="center" vertical="center"/>
      <protection hidden="1"/>
    </xf>
    <xf numFmtId="0" fontId="4" fillId="12" borderId="10" xfId="1" applyFont="1" applyFill="1" applyBorder="1" applyAlignment="1" applyProtection="1">
      <alignment horizontal="right" vertical="center" wrapText="1" indent="1"/>
      <protection hidden="1"/>
    </xf>
    <xf numFmtId="0" fontId="4" fillId="12" borderId="11" xfId="1" applyFont="1" applyFill="1" applyBorder="1" applyAlignment="1" applyProtection="1">
      <alignment horizontal="right" vertical="center" wrapText="1" indent="1"/>
      <protection hidden="1"/>
    </xf>
    <xf numFmtId="0" fontId="4" fillId="11" borderId="7" xfId="1" applyFont="1" applyFill="1" applyBorder="1" applyAlignment="1" applyProtection="1">
      <alignment horizontal="right" vertical="center" wrapText="1" indent="1"/>
      <protection hidden="1"/>
    </xf>
    <xf numFmtId="0" fontId="4" fillId="11" borderId="3" xfId="1" applyFont="1" applyFill="1" applyBorder="1" applyAlignment="1" applyProtection="1">
      <alignment horizontal="right" vertical="center" wrapText="1" indent="1"/>
      <protection hidden="1"/>
    </xf>
    <xf numFmtId="0" fontId="4" fillId="11" borderId="9" xfId="1" applyFont="1" applyFill="1" applyBorder="1" applyAlignment="1" applyProtection="1">
      <alignment horizontal="right" vertical="center" wrapText="1" indent="1"/>
      <protection hidden="1"/>
    </xf>
    <xf numFmtId="0" fontId="4" fillId="11" borderId="4" xfId="1" applyFont="1" applyFill="1" applyBorder="1" applyAlignment="1" applyProtection="1">
      <alignment horizontal="right" vertical="center" wrapText="1" indent="1"/>
      <protection hidden="1"/>
    </xf>
    <xf numFmtId="0" fontId="4" fillId="11" borderId="6" xfId="1" applyFont="1" applyFill="1" applyBorder="1" applyAlignment="1" applyProtection="1">
      <alignment horizontal="right" vertical="center" wrapText="1" indent="1"/>
      <protection hidden="1"/>
    </xf>
    <xf numFmtId="0" fontId="4" fillId="11" borderId="5" xfId="1" applyFont="1" applyFill="1" applyBorder="1" applyAlignment="1" applyProtection="1">
      <alignment horizontal="right" vertical="center" wrapText="1" indent="1"/>
      <protection hidden="1"/>
    </xf>
    <xf numFmtId="0" fontId="10" fillId="3" borderId="0" xfId="0" applyFont="1" applyFill="1" applyAlignment="1" applyProtection="1">
      <alignment horizontal="left" vertical="top" wrapText="1"/>
      <protection hidden="1"/>
    </xf>
    <xf numFmtId="0" fontId="4" fillId="9" borderId="4" xfId="1" applyFont="1" applyFill="1" applyBorder="1" applyAlignment="1" applyProtection="1">
      <alignment horizontal="center" vertical="center" wrapText="1"/>
      <protection hidden="1"/>
    </xf>
    <xf numFmtId="0" fontId="4" fillId="9" borderId="6" xfId="1" applyFont="1" applyFill="1" applyBorder="1" applyAlignment="1" applyProtection="1">
      <alignment horizontal="center" vertical="center" wrapText="1"/>
      <protection hidden="1"/>
    </xf>
    <xf numFmtId="0" fontId="4" fillId="9" borderId="5" xfId="1" applyFont="1" applyFill="1" applyBorder="1" applyAlignment="1" applyProtection="1">
      <alignment horizontal="center" vertical="center" wrapText="1"/>
      <protection hidden="1"/>
    </xf>
  </cellXfs>
  <cellStyles count="3">
    <cellStyle name="normálne" xfId="0" builtinId="0"/>
    <cellStyle name="normálne 2" xfId="2"/>
    <cellStyle name="normálne 3" xfId="1"/>
  </cellStyles>
  <dxfs count="0"/>
  <tableStyles count="0" defaultTableStyle="TableStyleMedium9" defaultPivotStyle="PivotStyleLight16"/>
  <colors>
    <mruColors>
      <color rgb="FFFFFF99"/>
      <color rgb="FF009900"/>
      <color rgb="FFFF9900"/>
      <color rgb="FFFF66CC"/>
      <color rgb="FF006600"/>
      <color rgb="FF0000FF"/>
      <color rgb="FFCCFF99"/>
      <color rgb="FFCCFF66"/>
      <color rgb="FF00FF00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autoTitleDeleted val="1"/>
    <c:plotArea>
      <c:layout>
        <c:manualLayout>
          <c:layoutTarget val="inner"/>
          <c:xMode val="edge"/>
          <c:yMode val="edge"/>
          <c:x val="6.1498010954751006E-2"/>
          <c:y val="5.0400916380297825E-2"/>
          <c:w val="0.7088137086312486"/>
          <c:h val="0.839465324566388"/>
        </c:manualLayout>
      </c:layout>
      <c:lineChart>
        <c:grouping val="standard"/>
        <c:ser>
          <c:idx val="5"/>
          <c:order val="0"/>
          <c:tx>
            <c:v>Simulácia, plán</c:v>
          </c:tx>
          <c:spPr>
            <a:ln w="50800" cmpd="sng">
              <a:solidFill>
                <a:srgbClr val="0000FF"/>
              </a:solidFill>
              <a:prstDash val="sysDot"/>
            </a:ln>
          </c:spPr>
          <c:marker>
            <c:symbol val="none"/>
          </c:marker>
          <c:val>
            <c:numRef>
              <c:f>Pilot!$D$25:$P$25</c:f>
              <c:numCache>
                <c:formatCode>0</c:formatCode>
                <c:ptCount val="13"/>
                <c:pt idx="0">
                  <c:v>31</c:v>
                </c:pt>
                <c:pt idx="1">
                  <c:v>35</c:v>
                </c:pt>
                <c:pt idx="2">
                  <c:v>48</c:v>
                </c:pt>
                <c:pt idx="3">
                  <c:v>58</c:v>
                </c:pt>
                <c:pt idx="4">
                  <c:v>65</c:v>
                </c:pt>
                <c:pt idx="5">
                  <c:v>69</c:v>
                </c:pt>
                <c:pt idx="6">
                  <c:v>72</c:v>
                </c:pt>
                <c:pt idx="7">
                  <c:v>75</c:v>
                </c:pt>
                <c:pt idx="8">
                  <c:v>82</c:v>
                </c:pt>
                <c:pt idx="9">
                  <c:v>84</c:v>
                </c:pt>
                <c:pt idx="10">
                  <c:v>84</c:v>
                </c:pt>
                <c:pt idx="11">
                  <c:v>84</c:v>
                </c:pt>
                <c:pt idx="12">
                  <c:v>85</c:v>
                </c:pt>
              </c:numCache>
            </c:numRef>
          </c:val>
          <c:smooth val="1"/>
        </c:ser>
        <c:ser>
          <c:idx val="3"/>
          <c:order val="1"/>
          <c:tx>
            <c:v>Systémový výstup</c:v>
          </c:tx>
          <c:spPr>
            <a:ln w="50800" cmpd="sng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Pilot!$D$27:$P$27</c:f>
              <c:numCache>
                <c:formatCode>0</c:formatCode>
                <c:ptCount val="13"/>
                <c:pt idx="0">
                  <c:v>63.403225806451616</c:v>
                </c:pt>
                <c:pt idx="1">
                  <c:v>33.87096774193548</c:v>
                </c:pt>
                <c:pt idx="2">
                  <c:v>33.87096774193548</c:v>
                </c:pt>
                <c:pt idx="3">
                  <c:v>33.87096774193548</c:v>
                </c:pt>
                <c:pt idx="4">
                  <c:v>33.87096774193548</c:v>
                </c:pt>
                <c:pt idx="5">
                  <c:v>33.87096774193548</c:v>
                </c:pt>
                <c:pt idx="6">
                  <c:v>33.87096774193548</c:v>
                </c:pt>
                <c:pt idx="7">
                  <c:v>33.87096774193548</c:v>
                </c:pt>
                <c:pt idx="8">
                  <c:v>33.87096774193548</c:v>
                </c:pt>
                <c:pt idx="9">
                  <c:v>33.87096774193548</c:v>
                </c:pt>
                <c:pt idx="10">
                  <c:v>33.87096774193548</c:v>
                </c:pt>
                <c:pt idx="11">
                  <c:v>33.87096774193548</c:v>
                </c:pt>
                <c:pt idx="12">
                  <c:v>95</c:v>
                </c:pt>
              </c:numCache>
            </c:numRef>
          </c:val>
          <c:smooth val="1"/>
        </c:ser>
        <c:ser>
          <c:idx val="4"/>
          <c:order val="2"/>
          <c:tx>
            <c:v>S</c:v>
          </c:tx>
          <c:spPr>
            <a:ln w="25400" cmpd="sng">
              <a:solidFill>
                <a:srgbClr val="FF66CC"/>
              </a:solidFill>
              <a:prstDash val="solid"/>
            </a:ln>
          </c:spPr>
          <c:marker>
            <c:symbol val="none"/>
          </c:marker>
          <c:val>
            <c:numRef>
              <c:f>Pilot!$D$28:$P$28</c:f>
              <c:numCache>
                <c:formatCode>0</c:formatCode>
                <c:ptCount val="13"/>
                <c:pt idx="0">
                  <c:v>63.181818181818187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95</c:v>
                </c:pt>
              </c:numCache>
            </c:numRef>
          </c:val>
          <c:smooth val="1"/>
        </c:ser>
        <c:ser>
          <c:idx val="0"/>
          <c:order val="3"/>
          <c:tx>
            <c:v>W</c:v>
          </c:tx>
          <c:spPr>
            <a:ln w="25400" cmpd="sng">
              <a:solidFill>
                <a:srgbClr val="009900"/>
              </a:solidFill>
              <a:prstDash val="dash"/>
            </a:ln>
          </c:spPr>
          <c:marker>
            <c:symbol val="none"/>
          </c:marker>
          <c:val>
            <c:numRef>
              <c:f>Pilot!$D$29:$P$29</c:f>
              <c:numCache>
                <c:formatCode>0</c:formatCode>
                <c:ptCount val="13"/>
                <c:pt idx="0">
                  <c:v>57.53846153846154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95</c:v>
                </c:pt>
              </c:numCache>
            </c:numRef>
          </c:val>
        </c:ser>
        <c:ser>
          <c:idx val="1"/>
          <c:order val="4"/>
          <c:tx>
            <c:v>O</c:v>
          </c:tx>
          <c:spPr>
            <a:ln w="25400" cmpd="sng">
              <a:solidFill>
                <a:srgbClr val="FF9900"/>
              </a:solidFill>
              <a:prstDash val="solid"/>
            </a:ln>
          </c:spPr>
          <c:marker>
            <c:symbol val="none"/>
          </c:marker>
          <c:val>
            <c:numRef>
              <c:f>Pilot!$D$30:$P$30</c:f>
              <c:numCache>
                <c:formatCode>0</c:formatCode>
                <c:ptCount val="13"/>
                <c:pt idx="0">
                  <c:v>68.684210526315795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95</c:v>
                </c:pt>
              </c:numCache>
            </c:numRef>
          </c:val>
          <c:smooth val="1"/>
        </c:ser>
        <c:ser>
          <c:idx val="2"/>
          <c:order val="5"/>
          <c:tx>
            <c:v>T</c:v>
          </c:tx>
          <c:spPr>
            <a:ln w="25400" cmpd="sng">
              <a:solidFill>
                <a:schemeClr val="bg2">
                  <a:lumMod val="2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Pilot!$D$31:$P$31</c:f>
              <c:numCache>
                <c:formatCode>0</c:formatCode>
                <c:ptCount val="13"/>
                <c:pt idx="0">
                  <c:v>61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95</c:v>
                </c:pt>
              </c:numCache>
            </c:numRef>
          </c:val>
          <c:smooth val="1"/>
        </c:ser>
        <c:marker val="1"/>
        <c:axId val="44329600"/>
        <c:axId val="66827392"/>
      </c:lineChart>
      <c:catAx>
        <c:axId val="44329600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sz="1100" baseline="0">
                <a:solidFill>
                  <a:srgbClr val="FFFF00"/>
                </a:solidFill>
              </a:defRPr>
            </a:pPr>
            <a:endParaRPr lang="sk-SK"/>
          </a:p>
        </c:txPr>
        <c:crossAx val="66827392"/>
        <c:crosses val="autoZero"/>
        <c:auto val="1"/>
        <c:lblAlgn val="ctr"/>
        <c:lblOffset val="100"/>
      </c:catAx>
      <c:valAx>
        <c:axId val="66827392"/>
        <c:scaling>
          <c:orientation val="minMax"/>
        </c:scaling>
        <c:axPos val="l"/>
        <c:majorGridlines/>
        <c:numFmt formatCode="0" sourceLinked="1"/>
        <c:tickLblPos val="nextTo"/>
        <c:txPr>
          <a:bodyPr/>
          <a:lstStyle/>
          <a:p>
            <a:pPr>
              <a:defRPr sz="1100" baseline="0">
                <a:solidFill>
                  <a:srgbClr val="FFFF00"/>
                </a:solidFill>
              </a:defRPr>
            </a:pPr>
            <a:endParaRPr lang="sk-SK"/>
          </a:p>
        </c:txPr>
        <c:crossAx val="44329600"/>
        <c:crosses val="autoZero"/>
        <c:crossBetween val="between"/>
      </c:valAx>
      <c:spPr>
        <a:solidFill>
          <a:srgbClr val="FFFF99"/>
        </a:solidFill>
      </c:spPr>
    </c:plotArea>
    <c:legend>
      <c:legendPos val="r"/>
      <c:layout>
        <c:manualLayout>
          <c:xMode val="edge"/>
          <c:yMode val="edge"/>
          <c:x val="0.78474625154614308"/>
          <c:y val="7.8243833264917712E-2"/>
          <c:w val="0.19451739222252393"/>
          <c:h val="0.63164110410369345"/>
        </c:manualLayout>
      </c:layout>
      <c:spPr>
        <a:solidFill>
          <a:srgbClr val="FFFF99"/>
        </a:solidFill>
      </c:spPr>
      <c:txPr>
        <a:bodyPr/>
        <a:lstStyle/>
        <a:p>
          <a:pPr>
            <a:defRPr sz="1100" spc="100" baseline="0">
              <a:solidFill>
                <a:schemeClr val="tx1"/>
              </a:solidFill>
            </a:defRPr>
          </a:pPr>
          <a:endParaRPr lang="sk-SK"/>
        </a:p>
      </c:txPr>
    </c:legend>
    <c:plotVisOnly val="1"/>
    <c:dispBlanksAs val="gap"/>
  </c:chart>
  <c:spPr>
    <a:solidFill>
      <a:srgbClr val="006600"/>
    </a:solidFill>
    <a:ln>
      <a:noFill/>
    </a:ln>
  </c:spPr>
  <c:txPr>
    <a:bodyPr/>
    <a:lstStyle/>
    <a:p>
      <a:pPr>
        <a:defRPr b="1" i="1" baseline="0">
          <a:latin typeface="Arial Narrow CE" pitchFamily="34" charset="-18"/>
        </a:defRPr>
      </a:pPr>
      <a:endParaRPr lang="sk-SK"/>
    </a:p>
  </c:txPr>
  <c:printSettings>
    <c:headerFooter/>
    <c:pageMargins b="0.75000000000000289" l="0.70000000000000062" r="0.70000000000000062" t="0.75000000000000289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1295400</xdr:colOff>
      <xdr:row>31</xdr:row>
      <xdr:rowOff>438150</xdr:rowOff>
    </xdr:from>
    <xdr:to>
      <xdr:col>13</xdr:col>
      <xdr:colOff>152400</xdr:colOff>
      <xdr:row>37</xdr:row>
      <xdr:rowOff>647700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38"/>
  <sheetViews>
    <sheetView tabSelected="1" zoomScale="80" zoomScaleNormal="80" workbookViewId="0">
      <selection activeCell="F25" sqref="F25"/>
    </sheetView>
  </sheetViews>
  <sheetFormatPr defaultColWidth="9.140625" defaultRowHeight="14.25"/>
  <cols>
    <col min="1" max="1" width="5.140625" style="3" customWidth="1"/>
    <col min="2" max="2" width="53" style="24" customWidth="1"/>
    <col min="3" max="3" width="6.7109375" style="3" customWidth="1"/>
    <col min="4" max="16" width="7.7109375" style="3" customWidth="1"/>
    <col min="17" max="31" width="8.7109375" style="3" hidden="1" customWidth="1"/>
    <col min="32" max="33" width="9.7109375" style="3" hidden="1" customWidth="1"/>
    <col min="34" max="38" width="0" style="3" hidden="1" customWidth="1"/>
    <col min="39" max="16384" width="9.140625" style="3"/>
  </cols>
  <sheetData>
    <row r="1" spans="1:32" s="27" customFormat="1" ht="67.150000000000006" customHeight="1">
      <c r="A1" s="59" t="s">
        <v>43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r="2" spans="1:32" s="27" customFormat="1" ht="67.150000000000006" customHeight="1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32" ht="30" customHeight="1">
      <c r="A3" s="48" t="s">
        <v>16</v>
      </c>
      <c r="B3" s="49"/>
      <c r="C3" s="50" t="s">
        <v>1</v>
      </c>
      <c r="D3" s="60" t="s">
        <v>18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2"/>
      <c r="Q3" s="43" t="s">
        <v>2</v>
      </c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4" t="s">
        <v>32</v>
      </c>
      <c r="AE3" s="45"/>
      <c r="AF3" s="4"/>
    </row>
    <row r="4" spans="1:32" s="14" customFormat="1" ht="30" customHeight="1">
      <c r="A4" s="5" t="s">
        <v>0</v>
      </c>
      <c r="B4" s="6" t="s">
        <v>17</v>
      </c>
      <c r="C4" s="50"/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7" t="s">
        <v>9</v>
      </c>
      <c r="K4" s="7" t="s">
        <v>10</v>
      </c>
      <c r="L4" s="7" t="s">
        <v>11</v>
      </c>
      <c r="M4" s="7" t="s">
        <v>12</v>
      </c>
      <c r="N4" s="7" t="s">
        <v>13</v>
      </c>
      <c r="O4" s="7" t="s">
        <v>14</v>
      </c>
      <c r="P4" s="8" t="s">
        <v>36</v>
      </c>
      <c r="Q4" s="9" t="s">
        <v>3</v>
      </c>
      <c r="R4" s="10" t="s">
        <v>4</v>
      </c>
      <c r="S4" s="10" t="s">
        <v>5</v>
      </c>
      <c r="T4" s="10" t="s">
        <v>6</v>
      </c>
      <c r="U4" s="10" t="s">
        <v>7</v>
      </c>
      <c r="V4" s="10" t="s">
        <v>8</v>
      </c>
      <c r="W4" s="10" t="s">
        <v>9</v>
      </c>
      <c r="X4" s="10" t="s">
        <v>10</v>
      </c>
      <c r="Y4" s="10" t="s">
        <v>11</v>
      </c>
      <c r="Z4" s="10" t="s">
        <v>12</v>
      </c>
      <c r="AA4" s="10" t="s">
        <v>13</v>
      </c>
      <c r="AB4" s="10" t="s">
        <v>14</v>
      </c>
      <c r="AC4" s="10" t="s">
        <v>36</v>
      </c>
      <c r="AD4" s="11" t="s">
        <v>15</v>
      </c>
      <c r="AE4" s="12"/>
      <c r="AF4" s="13"/>
    </row>
    <row r="5" spans="1:32" ht="25.15" customHeight="1">
      <c r="A5" s="15">
        <v>1</v>
      </c>
      <c r="B5" s="46" t="s">
        <v>22</v>
      </c>
      <c r="C5" s="47"/>
      <c r="D5" s="29">
        <f>Q5</f>
        <v>1390</v>
      </c>
      <c r="E5" s="30">
        <f t="shared" ref="E5:P5" si="0">R5</f>
        <v>0</v>
      </c>
      <c r="F5" s="30">
        <f t="shared" si="0"/>
        <v>0</v>
      </c>
      <c r="G5" s="30">
        <f t="shared" si="0"/>
        <v>0</v>
      </c>
      <c r="H5" s="30">
        <f t="shared" si="0"/>
        <v>0</v>
      </c>
      <c r="I5" s="30">
        <f t="shared" si="0"/>
        <v>0</v>
      </c>
      <c r="J5" s="30">
        <f t="shared" si="0"/>
        <v>0</v>
      </c>
      <c r="K5" s="30">
        <f t="shared" si="0"/>
        <v>0</v>
      </c>
      <c r="L5" s="30">
        <f t="shared" si="0"/>
        <v>0</v>
      </c>
      <c r="M5" s="30">
        <f t="shared" si="0"/>
        <v>0</v>
      </c>
      <c r="N5" s="30">
        <f t="shared" si="0"/>
        <v>0</v>
      </c>
      <c r="O5" s="30">
        <f t="shared" si="0"/>
        <v>0</v>
      </c>
      <c r="P5" s="29">
        <f t="shared" si="0"/>
        <v>2090</v>
      </c>
      <c r="Q5" s="16">
        <f>SUM(Q6:Q9)</f>
        <v>1390</v>
      </c>
      <c r="R5" s="16">
        <f t="shared" ref="R5:AC5" si="1">SUM(R6:R9)</f>
        <v>0</v>
      </c>
      <c r="S5" s="16">
        <f t="shared" si="1"/>
        <v>0</v>
      </c>
      <c r="T5" s="16">
        <f t="shared" si="1"/>
        <v>0</v>
      </c>
      <c r="U5" s="16">
        <f t="shared" si="1"/>
        <v>0</v>
      </c>
      <c r="V5" s="16">
        <f t="shared" si="1"/>
        <v>0</v>
      </c>
      <c r="W5" s="16">
        <f t="shared" si="1"/>
        <v>0</v>
      </c>
      <c r="X5" s="16">
        <f t="shared" si="1"/>
        <v>0</v>
      </c>
      <c r="Y5" s="16">
        <f t="shared" si="1"/>
        <v>0</v>
      </c>
      <c r="Z5" s="16">
        <f t="shared" si="1"/>
        <v>0</v>
      </c>
      <c r="AA5" s="16">
        <f t="shared" si="1"/>
        <v>0</v>
      </c>
      <c r="AB5" s="16">
        <f t="shared" si="1"/>
        <v>0</v>
      </c>
      <c r="AC5" s="16">
        <f t="shared" si="1"/>
        <v>2090</v>
      </c>
      <c r="AD5" s="16">
        <f t="shared" ref="AD5" si="2">SUM(AD6:AD9)</f>
        <v>2200</v>
      </c>
      <c r="AE5" s="17"/>
      <c r="AF5" s="4"/>
    </row>
    <row r="6" spans="1:32" ht="25.15" customHeight="1">
      <c r="A6" s="15">
        <v>2</v>
      </c>
      <c r="B6" s="1" t="s">
        <v>19</v>
      </c>
      <c r="C6" s="25">
        <v>10</v>
      </c>
      <c r="D6" s="26">
        <v>81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6">
        <v>95</v>
      </c>
      <c r="Q6" s="16">
        <f t="shared" ref="Q6:Q24" si="3">$C6*D6</f>
        <v>810</v>
      </c>
      <c r="R6" s="16">
        <f t="shared" ref="R6:R9" si="4">$C6*E6</f>
        <v>0</v>
      </c>
      <c r="S6" s="16">
        <f t="shared" ref="S6:S9" si="5">$C6*F6</f>
        <v>0</v>
      </c>
      <c r="T6" s="16">
        <f t="shared" ref="T6:T9" si="6">$C6*G6</f>
        <v>0</v>
      </c>
      <c r="U6" s="16">
        <f t="shared" ref="U6:U9" si="7">$C6*H6</f>
        <v>0</v>
      </c>
      <c r="V6" s="16">
        <f t="shared" ref="V6:V9" si="8">$C6*I6</f>
        <v>0</v>
      </c>
      <c r="W6" s="16">
        <f t="shared" ref="W6:W9" si="9">$C6*J6</f>
        <v>0</v>
      </c>
      <c r="X6" s="16">
        <f t="shared" ref="X6:X9" si="10">$C6*K6</f>
        <v>0</v>
      </c>
      <c r="Y6" s="16">
        <f t="shared" ref="Y6:Y9" si="11">$C6*L6</f>
        <v>0</v>
      </c>
      <c r="Z6" s="16">
        <f t="shared" ref="Z6:Z9" si="12">$C6*M6</f>
        <v>0</v>
      </c>
      <c r="AA6" s="16">
        <f t="shared" ref="AA6:AA9" si="13">$C6*N6</f>
        <v>0</v>
      </c>
      <c r="AB6" s="16">
        <f t="shared" ref="AB6:AB9" si="14">$C6*O6</f>
        <v>0</v>
      </c>
      <c r="AC6" s="16">
        <f t="shared" ref="AC6:AC9" si="15">$C6*P6</f>
        <v>950</v>
      </c>
      <c r="AD6" s="18">
        <f t="shared" ref="AD6:AD24" si="16">$C6*100</f>
        <v>1000</v>
      </c>
      <c r="AE6" s="17"/>
    </row>
    <row r="7" spans="1:32" ht="25.15" customHeight="1">
      <c r="A7" s="15">
        <v>3</v>
      </c>
      <c r="B7" s="1" t="s">
        <v>20</v>
      </c>
      <c r="C7" s="25">
        <v>4</v>
      </c>
      <c r="D7" s="26">
        <v>53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6">
        <v>95</v>
      </c>
      <c r="Q7" s="16">
        <f t="shared" si="3"/>
        <v>212</v>
      </c>
      <c r="R7" s="16">
        <f t="shared" si="4"/>
        <v>0</v>
      </c>
      <c r="S7" s="16">
        <f t="shared" si="5"/>
        <v>0</v>
      </c>
      <c r="T7" s="16">
        <f t="shared" si="6"/>
        <v>0</v>
      </c>
      <c r="U7" s="16">
        <f t="shared" si="7"/>
        <v>0</v>
      </c>
      <c r="V7" s="16">
        <f t="shared" si="8"/>
        <v>0</v>
      </c>
      <c r="W7" s="16">
        <f t="shared" si="9"/>
        <v>0</v>
      </c>
      <c r="X7" s="16">
        <f t="shared" si="10"/>
        <v>0</v>
      </c>
      <c r="Y7" s="16">
        <f t="shared" si="11"/>
        <v>0</v>
      </c>
      <c r="Z7" s="16">
        <f t="shared" si="12"/>
        <v>0</v>
      </c>
      <c r="AA7" s="16">
        <f t="shared" si="13"/>
        <v>0</v>
      </c>
      <c r="AB7" s="16">
        <f t="shared" si="14"/>
        <v>0</v>
      </c>
      <c r="AC7" s="16">
        <f t="shared" si="15"/>
        <v>380</v>
      </c>
      <c r="AD7" s="18">
        <f t="shared" si="16"/>
        <v>400</v>
      </c>
      <c r="AE7" s="17"/>
    </row>
    <row r="8" spans="1:32" ht="25.15" customHeight="1">
      <c r="A8" s="15">
        <v>4</v>
      </c>
      <c r="B8" s="1" t="s">
        <v>21</v>
      </c>
      <c r="C8" s="25">
        <v>8</v>
      </c>
      <c r="D8" s="26">
        <v>46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6">
        <v>95</v>
      </c>
      <c r="Q8" s="16">
        <f t="shared" si="3"/>
        <v>368</v>
      </c>
      <c r="R8" s="16">
        <f t="shared" si="4"/>
        <v>0</v>
      </c>
      <c r="S8" s="16">
        <f t="shared" si="5"/>
        <v>0</v>
      </c>
      <c r="T8" s="16">
        <f t="shared" si="6"/>
        <v>0</v>
      </c>
      <c r="U8" s="16">
        <f t="shared" si="7"/>
        <v>0</v>
      </c>
      <c r="V8" s="16">
        <f t="shared" si="8"/>
        <v>0</v>
      </c>
      <c r="W8" s="16">
        <f t="shared" si="9"/>
        <v>0</v>
      </c>
      <c r="X8" s="16">
        <f t="shared" si="10"/>
        <v>0</v>
      </c>
      <c r="Y8" s="16">
        <f t="shared" si="11"/>
        <v>0</v>
      </c>
      <c r="Z8" s="16">
        <f t="shared" si="12"/>
        <v>0</v>
      </c>
      <c r="AA8" s="16">
        <f t="shared" si="13"/>
        <v>0</v>
      </c>
      <c r="AB8" s="16">
        <f t="shared" si="14"/>
        <v>0</v>
      </c>
      <c r="AC8" s="16">
        <f t="shared" si="15"/>
        <v>760</v>
      </c>
      <c r="AD8" s="18">
        <f t="shared" si="16"/>
        <v>800</v>
      </c>
      <c r="AE8" s="17"/>
    </row>
    <row r="9" spans="1:32" ht="25.15" customHeight="1">
      <c r="A9" s="15">
        <v>5</v>
      </c>
      <c r="B9" s="1"/>
      <c r="C9" s="25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6"/>
      <c r="Q9" s="16">
        <f t="shared" si="3"/>
        <v>0</v>
      </c>
      <c r="R9" s="16">
        <f t="shared" si="4"/>
        <v>0</v>
      </c>
      <c r="S9" s="16">
        <f t="shared" si="5"/>
        <v>0</v>
      </c>
      <c r="T9" s="16">
        <f t="shared" si="6"/>
        <v>0</v>
      </c>
      <c r="U9" s="16">
        <f t="shared" si="7"/>
        <v>0</v>
      </c>
      <c r="V9" s="16">
        <f t="shared" si="8"/>
        <v>0</v>
      </c>
      <c r="W9" s="16">
        <f t="shared" si="9"/>
        <v>0</v>
      </c>
      <c r="X9" s="16">
        <f t="shared" si="10"/>
        <v>0</v>
      </c>
      <c r="Y9" s="16">
        <f t="shared" si="11"/>
        <v>0</v>
      </c>
      <c r="Z9" s="16">
        <f t="shared" si="12"/>
        <v>0</v>
      </c>
      <c r="AA9" s="16">
        <f t="shared" si="13"/>
        <v>0</v>
      </c>
      <c r="AB9" s="16">
        <f t="shared" si="14"/>
        <v>0</v>
      </c>
      <c r="AC9" s="16">
        <f t="shared" si="15"/>
        <v>0</v>
      </c>
      <c r="AD9" s="18">
        <f t="shared" si="16"/>
        <v>0</v>
      </c>
      <c r="AE9" s="17"/>
    </row>
    <row r="10" spans="1:32" ht="25.15" customHeight="1">
      <c r="A10" s="15">
        <v>6</v>
      </c>
      <c r="B10" s="46" t="s">
        <v>31</v>
      </c>
      <c r="C10" s="47"/>
      <c r="D10" s="29">
        <f>Q10</f>
        <v>552</v>
      </c>
      <c r="E10" s="30">
        <f t="shared" ref="E10:P10" si="17">R10</f>
        <v>0</v>
      </c>
      <c r="F10" s="30">
        <f t="shared" si="17"/>
        <v>0</v>
      </c>
      <c r="G10" s="30">
        <f t="shared" si="17"/>
        <v>0</v>
      </c>
      <c r="H10" s="30">
        <f t="shared" si="17"/>
        <v>0</v>
      </c>
      <c r="I10" s="30">
        <f t="shared" si="17"/>
        <v>0</v>
      </c>
      <c r="J10" s="30">
        <f t="shared" si="17"/>
        <v>0</v>
      </c>
      <c r="K10" s="30">
        <f t="shared" si="17"/>
        <v>0</v>
      </c>
      <c r="L10" s="30">
        <f t="shared" si="17"/>
        <v>0</v>
      </c>
      <c r="M10" s="30">
        <f t="shared" si="17"/>
        <v>0</v>
      </c>
      <c r="N10" s="30">
        <f t="shared" si="17"/>
        <v>0</v>
      </c>
      <c r="O10" s="30">
        <f t="shared" si="17"/>
        <v>0</v>
      </c>
      <c r="P10" s="29">
        <f t="shared" si="17"/>
        <v>65</v>
      </c>
      <c r="Q10" s="16">
        <f>SUM(Q11:Q14)</f>
        <v>552</v>
      </c>
      <c r="R10" s="16">
        <f t="shared" ref="R10:AC10" si="18">SUM(R11:R14)</f>
        <v>0</v>
      </c>
      <c r="S10" s="16">
        <f t="shared" si="18"/>
        <v>0</v>
      </c>
      <c r="T10" s="16">
        <f t="shared" si="18"/>
        <v>0</v>
      </c>
      <c r="U10" s="16">
        <f t="shared" si="18"/>
        <v>0</v>
      </c>
      <c r="V10" s="16">
        <f t="shared" si="18"/>
        <v>0</v>
      </c>
      <c r="W10" s="16">
        <f t="shared" si="18"/>
        <v>0</v>
      </c>
      <c r="X10" s="16">
        <f t="shared" si="18"/>
        <v>0</v>
      </c>
      <c r="Y10" s="16">
        <f t="shared" si="18"/>
        <v>0</v>
      </c>
      <c r="Z10" s="16">
        <f t="shared" si="18"/>
        <v>0</v>
      </c>
      <c r="AA10" s="16">
        <f t="shared" si="18"/>
        <v>0</v>
      </c>
      <c r="AB10" s="16">
        <f t="shared" si="18"/>
        <v>0</v>
      </c>
      <c r="AC10" s="16">
        <f t="shared" si="18"/>
        <v>65</v>
      </c>
      <c r="AD10" s="16">
        <f t="shared" ref="AD10" si="19">SUM(AD11:AD14)</f>
        <v>1300</v>
      </c>
      <c r="AE10" s="17"/>
    </row>
    <row r="11" spans="1:32" ht="25.15" customHeight="1">
      <c r="A11" s="15">
        <v>7</v>
      </c>
      <c r="B11" s="1" t="s">
        <v>23</v>
      </c>
      <c r="C11" s="25">
        <v>4</v>
      </c>
      <c r="D11" s="26">
        <v>36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6">
        <v>5</v>
      </c>
      <c r="Q11" s="16">
        <f t="shared" si="3"/>
        <v>144</v>
      </c>
      <c r="R11" s="16">
        <f t="shared" ref="R11:R14" si="20">$C11*E11</f>
        <v>0</v>
      </c>
      <c r="S11" s="16">
        <f t="shared" ref="S11:S14" si="21">$C11*F11</f>
        <v>0</v>
      </c>
      <c r="T11" s="16">
        <f t="shared" ref="T11:T14" si="22">$C11*G11</f>
        <v>0</v>
      </c>
      <c r="U11" s="16">
        <f t="shared" ref="U11:U14" si="23">$C11*H11</f>
        <v>0</v>
      </c>
      <c r="V11" s="16">
        <f t="shared" ref="V11:V14" si="24">$C11*I11</f>
        <v>0</v>
      </c>
      <c r="W11" s="16">
        <f t="shared" ref="W11:W14" si="25">$C11*J11</f>
        <v>0</v>
      </c>
      <c r="X11" s="16">
        <f t="shared" ref="X11:X14" si="26">$C11*K11</f>
        <v>0</v>
      </c>
      <c r="Y11" s="16">
        <f t="shared" ref="Y11:Y14" si="27">$C11*L11</f>
        <v>0</v>
      </c>
      <c r="Z11" s="16">
        <f t="shared" ref="Z11:Z14" si="28">$C11*M11</f>
        <v>0</v>
      </c>
      <c r="AA11" s="16">
        <f t="shared" ref="AA11:AA14" si="29">$C11*N11</f>
        <v>0</v>
      </c>
      <c r="AB11" s="16">
        <f t="shared" ref="AB11:AB14" si="30">$C11*O11</f>
        <v>0</v>
      </c>
      <c r="AC11" s="16">
        <f t="shared" ref="AC11:AC14" si="31">$C11*P11</f>
        <v>20</v>
      </c>
      <c r="AD11" s="18">
        <f t="shared" si="16"/>
        <v>400</v>
      </c>
      <c r="AE11" s="17"/>
    </row>
    <row r="12" spans="1:32" ht="25.15" customHeight="1">
      <c r="A12" s="15">
        <v>8</v>
      </c>
      <c r="B12" s="1" t="s">
        <v>24</v>
      </c>
      <c r="C12" s="25">
        <v>3</v>
      </c>
      <c r="D12" s="26">
        <v>40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6">
        <v>5</v>
      </c>
      <c r="Q12" s="16">
        <f t="shared" si="3"/>
        <v>120</v>
      </c>
      <c r="R12" s="16">
        <f t="shared" si="20"/>
        <v>0</v>
      </c>
      <c r="S12" s="16">
        <f t="shared" si="21"/>
        <v>0</v>
      </c>
      <c r="T12" s="16">
        <f t="shared" si="22"/>
        <v>0</v>
      </c>
      <c r="U12" s="16">
        <f t="shared" si="23"/>
        <v>0</v>
      </c>
      <c r="V12" s="16">
        <f t="shared" si="24"/>
        <v>0</v>
      </c>
      <c r="W12" s="16">
        <f t="shared" si="25"/>
        <v>0</v>
      </c>
      <c r="X12" s="16">
        <f t="shared" si="26"/>
        <v>0</v>
      </c>
      <c r="Y12" s="16">
        <f t="shared" si="27"/>
        <v>0</v>
      </c>
      <c r="Z12" s="16">
        <f t="shared" si="28"/>
        <v>0</v>
      </c>
      <c r="AA12" s="16">
        <f t="shared" si="29"/>
        <v>0</v>
      </c>
      <c r="AB12" s="16">
        <f t="shared" si="30"/>
        <v>0</v>
      </c>
      <c r="AC12" s="16">
        <f t="shared" si="31"/>
        <v>15</v>
      </c>
      <c r="AD12" s="18">
        <f t="shared" si="16"/>
        <v>300</v>
      </c>
      <c r="AE12" s="17"/>
    </row>
    <row r="13" spans="1:32" ht="25.15" customHeight="1">
      <c r="A13" s="15">
        <v>9</v>
      </c>
      <c r="B13" s="1" t="s">
        <v>25</v>
      </c>
      <c r="C13" s="25">
        <v>6</v>
      </c>
      <c r="D13" s="26">
        <v>48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6">
        <v>5</v>
      </c>
      <c r="Q13" s="16">
        <f t="shared" si="3"/>
        <v>288</v>
      </c>
      <c r="R13" s="16">
        <f t="shared" si="20"/>
        <v>0</v>
      </c>
      <c r="S13" s="16">
        <f t="shared" si="21"/>
        <v>0</v>
      </c>
      <c r="T13" s="16">
        <f t="shared" si="22"/>
        <v>0</v>
      </c>
      <c r="U13" s="16">
        <f t="shared" si="23"/>
        <v>0</v>
      </c>
      <c r="V13" s="16">
        <f t="shared" si="24"/>
        <v>0</v>
      </c>
      <c r="W13" s="16">
        <f t="shared" si="25"/>
        <v>0</v>
      </c>
      <c r="X13" s="16">
        <f t="shared" si="26"/>
        <v>0</v>
      </c>
      <c r="Y13" s="16">
        <f t="shared" si="27"/>
        <v>0</v>
      </c>
      <c r="Z13" s="16">
        <f t="shared" si="28"/>
        <v>0</v>
      </c>
      <c r="AA13" s="16">
        <f t="shared" si="29"/>
        <v>0</v>
      </c>
      <c r="AB13" s="16">
        <f t="shared" si="30"/>
        <v>0</v>
      </c>
      <c r="AC13" s="16">
        <f t="shared" si="31"/>
        <v>30</v>
      </c>
      <c r="AD13" s="18">
        <f t="shared" si="16"/>
        <v>600</v>
      </c>
      <c r="AE13" s="17"/>
    </row>
    <row r="14" spans="1:32" ht="25.15" customHeight="1">
      <c r="A14" s="15">
        <v>10</v>
      </c>
      <c r="B14" s="1"/>
      <c r="C14" s="25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16">
        <f t="shared" si="3"/>
        <v>0</v>
      </c>
      <c r="R14" s="16">
        <f t="shared" si="20"/>
        <v>0</v>
      </c>
      <c r="S14" s="16">
        <f t="shared" si="21"/>
        <v>0</v>
      </c>
      <c r="T14" s="16">
        <f t="shared" si="22"/>
        <v>0</v>
      </c>
      <c r="U14" s="16">
        <f t="shared" si="23"/>
        <v>0</v>
      </c>
      <c r="V14" s="16">
        <f t="shared" si="24"/>
        <v>0</v>
      </c>
      <c r="W14" s="16">
        <f t="shared" si="25"/>
        <v>0</v>
      </c>
      <c r="X14" s="16">
        <f t="shared" si="26"/>
        <v>0</v>
      </c>
      <c r="Y14" s="16">
        <f t="shared" si="27"/>
        <v>0</v>
      </c>
      <c r="Z14" s="16">
        <f t="shared" si="28"/>
        <v>0</v>
      </c>
      <c r="AA14" s="16">
        <f t="shared" si="29"/>
        <v>0</v>
      </c>
      <c r="AB14" s="16">
        <f t="shared" si="30"/>
        <v>0</v>
      </c>
      <c r="AC14" s="16">
        <f t="shared" si="31"/>
        <v>0</v>
      </c>
      <c r="AD14" s="18">
        <f t="shared" si="16"/>
        <v>0</v>
      </c>
      <c r="AE14" s="17"/>
    </row>
    <row r="15" spans="1:32" ht="25.15" customHeight="1">
      <c r="A15" s="15">
        <v>11</v>
      </c>
      <c r="B15" s="46" t="s">
        <v>26</v>
      </c>
      <c r="C15" s="47"/>
      <c r="D15" s="29">
        <f>Q15</f>
        <v>1305</v>
      </c>
      <c r="E15" s="30">
        <f t="shared" ref="E15:P15" si="32">R15</f>
        <v>0</v>
      </c>
      <c r="F15" s="30">
        <f t="shared" si="32"/>
        <v>0</v>
      </c>
      <c r="G15" s="30">
        <f t="shared" si="32"/>
        <v>0</v>
      </c>
      <c r="H15" s="30">
        <f t="shared" si="32"/>
        <v>0</v>
      </c>
      <c r="I15" s="30">
        <f t="shared" si="32"/>
        <v>0</v>
      </c>
      <c r="J15" s="30">
        <f t="shared" si="32"/>
        <v>0</v>
      </c>
      <c r="K15" s="30">
        <f t="shared" si="32"/>
        <v>0</v>
      </c>
      <c r="L15" s="30">
        <f t="shared" si="32"/>
        <v>0</v>
      </c>
      <c r="M15" s="30">
        <f t="shared" si="32"/>
        <v>0</v>
      </c>
      <c r="N15" s="30">
        <f t="shared" si="32"/>
        <v>0</v>
      </c>
      <c r="O15" s="30">
        <f t="shared" si="32"/>
        <v>0</v>
      </c>
      <c r="P15" s="29">
        <f t="shared" si="32"/>
        <v>1805</v>
      </c>
      <c r="Q15" s="16">
        <f>SUM(Q16:Q19)</f>
        <v>1305</v>
      </c>
      <c r="R15" s="16">
        <f t="shared" ref="R15:AC15" si="33">SUM(R16:R19)</f>
        <v>0</v>
      </c>
      <c r="S15" s="16">
        <f t="shared" si="33"/>
        <v>0</v>
      </c>
      <c r="T15" s="16">
        <f t="shared" si="33"/>
        <v>0</v>
      </c>
      <c r="U15" s="16">
        <f t="shared" si="33"/>
        <v>0</v>
      </c>
      <c r="V15" s="16">
        <f t="shared" si="33"/>
        <v>0</v>
      </c>
      <c r="W15" s="16">
        <f t="shared" si="33"/>
        <v>0</v>
      </c>
      <c r="X15" s="16">
        <f t="shared" si="33"/>
        <v>0</v>
      </c>
      <c r="Y15" s="16">
        <f t="shared" si="33"/>
        <v>0</v>
      </c>
      <c r="Z15" s="16">
        <f t="shared" si="33"/>
        <v>0</v>
      </c>
      <c r="AA15" s="16">
        <f t="shared" si="33"/>
        <v>0</v>
      </c>
      <c r="AB15" s="16">
        <f t="shared" si="33"/>
        <v>0</v>
      </c>
      <c r="AC15" s="16">
        <f t="shared" si="33"/>
        <v>1805</v>
      </c>
      <c r="AD15" s="16">
        <f t="shared" ref="AD15" si="34">SUM(AD16:AD19)</f>
        <v>1900</v>
      </c>
      <c r="AE15" s="17"/>
    </row>
    <row r="16" spans="1:32" ht="25.15" customHeight="1">
      <c r="A16" s="15">
        <v>12</v>
      </c>
      <c r="B16" s="1" t="s">
        <v>27</v>
      </c>
      <c r="C16" s="25">
        <v>9</v>
      </c>
      <c r="D16" s="26">
        <v>95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6">
        <v>95</v>
      </c>
      <c r="Q16" s="16">
        <f t="shared" si="3"/>
        <v>855</v>
      </c>
      <c r="R16" s="16">
        <f t="shared" ref="R16:R19" si="35">$C16*E16</f>
        <v>0</v>
      </c>
      <c r="S16" s="16">
        <f t="shared" ref="S16:S19" si="36">$C16*F16</f>
        <v>0</v>
      </c>
      <c r="T16" s="16">
        <f t="shared" ref="T16:T19" si="37">$C16*G16</f>
        <v>0</v>
      </c>
      <c r="U16" s="16">
        <f t="shared" ref="U16:U19" si="38">$C16*H16</f>
        <v>0</v>
      </c>
      <c r="V16" s="16">
        <f t="shared" ref="V16:V19" si="39">$C16*I16</f>
        <v>0</v>
      </c>
      <c r="W16" s="16">
        <f t="shared" ref="W16:W19" si="40">$C16*J16</f>
        <v>0</v>
      </c>
      <c r="X16" s="16">
        <f t="shared" ref="X16:X19" si="41">$C16*K16</f>
        <v>0</v>
      </c>
      <c r="Y16" s="16">
        <f t="shared" ref="Y16:Y19" si="42">$C16*L16</f>
        <v>0</v>
      </c>
      <c r="Z16" s="16">
        <f t="shared" ref="Z16:Z19" si="43">$C16*M16</f>
        <v>0</v>
      </c>
      <c r="AA16" s="16">
        <f t="shared" ref="AA16:AA19" si="44">$C16*N16</f>
        <v>0</v>
      </c>
      <c r="AB16" s="16">
        <f t="shared" ref="AB16:AB19" si="45">$C16*O16</f>
        <v>0</v>
      </c>
      <c r="AC16" s="16">
        <f t="shared" ref="AC16:AC19" si="46">$C16*P16</f>
        <v>855</v>
      </c>
      <c r="AD16" s="18">
        <f t="shared" si="16"/>
        <v>900</v>
      </c>
      <c r="AE16" s="17"/>
    </row>
    <row r="17" spans="1:33" ht="25.15" customHeight="1">
      <c r="A17" s="15">
        <v>13</v>
      </c>
      <c r="B17" s="1" t="s">
        <v>28</v>
      </c>
      <c r="C17" s="25">
        <v>10</v>
      </c>
      <c r="D17" s="26">
        <v>45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6">
        <v>95</v>
      </c>
      <c r="Q17" s="16">
        <f t="shared" si="3"/>
        <v>450</v>
      </c>
      <c r="R17" s="16">
        <f t="shared" si="35"/>
        <v>0</v>
      </c>
      <c r="S17" s="16">
        <f t="shared" si="36"/>
        <v>0</v>
      </c>
      <c r="T17" s="16">
        <f t="shared" si="37"/>
        <v>0</v>
      </c>
      <c r="U17" s="16">
        <f t="shared" si="38"/>
        <v>0</v>
      </c>
      <c r="V17" s="16">
        <f t="shared" si="39"/>
        <v>0</v>
      </c>
      <c r="W17" s="16">
        <f t="shared" si="40"/>
        <v>0</v>
      </c>
      <c r="X17" s="16">
        <f t="shared" si="41"/>
        <v>0</v>
      </c>
      <c r="Y17" s="16">
        <f t="shared" si="42"/>
        <v>0</v>
      </c>
      <c r="Z17" s="16">
        <f t="shared" si="43"/>
        <v>0</v>
      </c>
      <c r="AA17" s="16">
        <f t="shared" si="44"/>
        <v>0</v>
      </c>
      <c r="AB17" s="16">
        <f t="shared" si="45"/>
        <v>0</v>
      </c>
      <c r="AC17" s="16">
        <f t="shared" si="46"/>
        <v>950</v>
      </c>
      <c r="AD17" s="18">
        <f t="shared" si="16"/>
        <v>1000</v>
      </c>
      <c r="AE17" s="17"/>
    </row>
    <row r="18" spans="1:33" ht="25.15" customHeight="1">
      <c r="A18" s="15">
        <v>14</v>
      </c>
      <c r="B18" s="1"/>
      <c r="C18" s="25"/>
      <c r="D18" s="26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6"/>
      <c r="Q18" s="16">
        <f t="shared" si="3"/>
        <v>0</v>
      </c>
      <c r="R18" s="16">
        <f t="shared" si="35"/>
        <v>0</v>
      </c>
      <c r="S18" s="16">
        <f t="shared" si="36"/>
        <v>0</v>
      </c>
      <c r="T18" s="16">
        <f t="shared" si="37"/>
        <v>0</v>
      </c>
      <c r="U18" s="16">
        <f t="shared" si="38"/>
        <v>0</v>
      </c>
      <c r="V18" s="16">
        <f t="shared" si="39"/>
        <v>0</v>
      </c>
      <c r="W18" s="16">
        <f t="shared" si="40"/>
        <v>0</v>
      </c>
      <c r="X18" s="16">
        <f t="shared" si="41"/>
        <v>0</v>
      </c>
      <c r="Y18" s="16">
        <f t="shared" si="42"/>
        <v>0</v>
      </c>
      <c r="Z18" s="16">
        <f t="shared" si="43"/>
        <v>0</v>
      </c>
      <c r="AA18" s="16">
        <f t="shared" si="44"/>
        <v>0</v>
      </c>
      <c r="AB18" s="16">
        <f t="shared" si="45"/>
        <v>0</v>
      </c>
      <c r="AC18" s="16">
        <f t="shared" si="46"/>
        <v>0</v>
      </c>
      <c r="AD18" s="18">
        <f t="shared" si="16"/>
        <v>0</v>
      </c>
      <c r="AE18" s="17"/>
    </row>
    <row r="19" spans="1:33" ht="25.15" customHeight="1">
      <c r="A19" s="15">
        <v>15</v>
      </c>
      <c r="B19" s="1"/>
      <c r="C19" s="25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6"/>
      <c r="Q19" s="16">
        <f t="shared" si="3"/>
        <v>0</v>
      </c>
      <c r="R19" s="16">
        <f t="shared" si="35"/>
        <v>0</v>
      </c>
      <c r="S19" s="16">
        <f t="shared" si="36"/>
        <v>0</v>
      </c>
      <c r="T19" s="16">
        <f t="shared" si="37"/>
        <v>0</v>
      </c>
      <c r="U19" s="16">
        <f t="shared" si="38"/>
        <v>0</v>
      </c>
      <c r="V19" s="16">
        <f t="shared" si="39"/>
        <v>0</v>
      </c>
      <c r="W19" s="16">
        <f t="shared" si="40"/>
        <v>0</v>
      </c>
      <c r="X19" s="16">
        <f t="shared" si="41"/>
        <v>0</v>
      </c>
      <c r="Y19" s="16">
        <f t="shared" si="42"/>
        <v>0</v>
      </c>
      <c r="Z19" s="16">
        <f t="shared" si="43"/>
        <v>0</v>
      </c>
      <c r="AA19" s="16">
        <f t="shared" si="44"/>
        <v>0</v>
      </c>
      <c r="AB19" s="16">
        <f t="shared" si="45"/>
        <v>0</v>
      </c>
      <c r="AC19" s="16">
        <f t="shared" si="46"/>
        <v>0</v>
      </c>
      <c r="AD19" s="18">
        <f t="shared" si="16"/>
        <v>0</v>
      </c>
      <c r="AE19" s="17"/>
    </row>
    <row r="20" spans="1:33" ht="25.15" customHeight="1">
      <c r="A20" s="15">
        <v>16</v>
      </c>
      <c r="B20" s="46" t="s">
        <v>29</v>
      </c>
      <c r="C20" s="47"/>
      <c r="D20" s="29">
        <f>Q20</f>
        <v>312</v>
      </c>
      <c r="E20" s="30">
        <f t="shared" ref="E20:O20" si="47">R20</f>
        <v>0</v>
      </c>
      <c r="F20" s="30">
        <f t="shared" si="47"/>
        <v>0</v>
      </c>
      <c r="G20" s="30">
        <f t="shared" si="47"/>
        <v>0</v>
      </c>
      <c r="H20" s="30">
        <f t="shared" si="47"/>
        <v>0</v>
      </c>
      <c r="I20" s="30">
        <f t="shared" si="47"/>
        <v>0</v>
      </c>
      <c r="J20" s="30">
        <f t="shared" si="47"/>
        <v>0</v>
      </c>
      <c r="K20" s="30">
        <f t="shared" si="47"/>
        <v>0</v>
      </c>
      <c r="L20" s="30">
        <f t="shared" si="47"/>
        <v>0</v>
      </c>
      <c r="M20" s="30">
        <f t="shared" si="47"/>
        <v>0</v>
      </c>
      <c r="N20" s="30">
        <f t="shared" si="47"/>
        <v>0</v>
      </c>
      <c r="O20" s="30">
        <f t="shared" si="47"/>
        <v>0</v>
      </c>
      <c r="P20" s="29">
        <f>AC20</f>
        <v>40</v>
      </c>
      <c r="Q20" s="16">
        <f>SUM(Q21:Q24)</f>
        <v>312</v>
      </c>
      <c r="R20" s="16">
        <f t="shared" ref="R20:AC20" si="48">SUM(R21:R24)</f>
        <v>0</v>
      </c>
      <c r="S20" s="16">
        <f t="shared" si="48"/>
        <v>0</v>
      </c>
      <c r="T20" s="16">
        <f t="shared" si="48"/>
        <v>0</v>
      </c>
      <c r="U20" s="16">
        <f t="shared" si="48"/>
        <v>0</v>
      </c>
      <c r="V20" s="16">
        <f t="shared" si="48"/>
        <v>0</v>
      </c>
      <c r="W20" s="16">
        <f t="shared" si="48"/>
        <v>0</v>
      </c>
      <c r="X20" s="16">
        <f t="shared" si="48"/>
        <v>0</v>
      </c>
      <c r="Y20" s="16">
        <f t="shared" si="48"/>
        <v>0</v>
      </c>
      <c r="Z20" s="16">
        <f t="shared" si="48"/>
        <v>0</v>
      </c>
      <c r="AA20" s="16">
        <f t="shared" si="48"/>
        <v>0</v>
      </c>
      <c r="AB20" s="16">
        <f t="shared" si="48"/>
        <v>0</v>
      </c>
      <c r="AC20" s="16">
        <f t="shared" si="48"/>
        <v>40</v>
      </c>
      <c r="AD20" s="16">
        <f t="shared" ref="AD20" si="49">SUM(AD21:AD24)</f>
        <v>800</v>
      </c>
      <c r="AE20" s="17"/>
    </row>
    <row r="21" spans="1:33" ht="25.15" customHeight="1">
      <c r="A21" s="15">
        <v>17</v>
      </c>
      <c r="B21" s="1" t="s">
        <v>30</v>
      </c>
      <c r="C21" s="25">
        <v>8</v>
      </c>
      <c r="D21" s="26">
        <v>39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6">
        <v>5</v>
      </c>
      <c r="Q21" s="16">
        <f t="shared" si="3"/>
        <v>312</v>
      </c>
      <c r="R21" s="16">
        <f t="shared" ref="R21:R24" si="50">$C21*E21</f>
        <v>0</v>
      </c>
      <c r="S21" s="16">
        <f t="shared" ref="S21:S24" si="51">$C21*F21</f>
        <v>0</v>
      </c>
      <c r="T21" s="16">
        <f t="shared" ref="T21:T24" si="52">$C21*G21</f>
        <v>0</v>
      </c>
      <c r="U21" s="16">
        <f t="shared" ref="U21:U24" si="53">$C21*H21</f>
        <v>0</v>
      </c>
      <c r="V21" s="16">
        <f t="shared" ref="V21:V24" si="54">$C21*I21</f>
        <v>0</v>
      </c>
      <c r="W21" s="16">
        <f t="shared" ref="W21:W24" si="55">$C21*J21</f>
        <v>0</v>
      </c>
      <c r="X21" s="16">
        <f t="shared" ref="X21:X24" si="56">$C21*K21</f>
        <v>0</v>
      </c>
      <c r="Y21" s="16">
        <f t="shared" ref="Y21:Y24" si="57">$C21*L21</f>
        <v>0</v>
      </c>
      <c r="Z21" s="16">
        <f t="shared" ref="Z21:Z24" si="58">$C21*M21</f>
        <v>0</v>
      </c>
      <c r="AA21" s="16">
        <f t="shared" ref="AA21:AA24" si="59">$C21*N21</f>
        <v>0</v>
      </c>
      <c r="AB21" s="16">
        <f t="shared" ref="AB21:AB24" si="60">$C21*O21</f>
        <v>0</v>
      </c>
      <c r="AC21" s="16">
        <f t="shared" ref="AC21:AC24" si="61">$C21*P21</f>
        <v>40</v>
      </c>
      <c r="AD21" s="18">
        <f t="shared" si="16"/>
        <v>800</v>
      </c>
      <c r="AE21" s="17"/>
    </row>
    <row r="22" spans="1:33" ht="25.15" customHeight="1">
      <c r="A22" s="15">
        <v>18</v>
      </c>
      <c r="B22" s="1"/>
      <c r="C22" s="25"/>
      <c r="D22" s="26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6"/>
      <c r="Q22" s="16">
        <f t="shared" si="3"/>
        <v>0</v>
      </c>
      <c r="R22" s="16">
        <f t="shared" si="50"/>
        <v>0</v>
      </c>
      <c r="S22" s="16">
        <f t="shared" si="51"/>
        <v>0</v>
      </c>
      <c r="T22" s="16">
        <f t="shared" si="52"/>
        <v>0</v>
      </c>
      <c r="U22" s="16">
        <f t="shared" si="53"/>
        <v>0</v>
      </c>
      <c r="V22" s="16">
        <f t="shared" si="54"/>
        <v>0</v>
      </c>
      <c r="W22" s="16">
        <f t="shared" si="55"/>
        <v>0</v>
      </c>
      <c r="X22" s="16">
        <f t="shared" si="56"/>
        <v>0</v>
      </c>
      <c r="Y22" s="16">
        <f t="shared" si="57"/>
        <v>0</v>
      </c>
      <c r="Z22" s="16">
        <f t="shared" si="58"/>
        <v>0</v>
      </c>
      <c r="AA22" s="16">
        <f t="shared" si="59"/>
        <v>0</v>
      </c>
      <c r="AB22" s="16">
        <f t="shared" si="60"/>
        <v>0</v>
      </c>
      <c r="AC22" s="16">
        <f t="shared" si="61"/>
        <v>0</v>
      </c>
      <c r="AD22" s="18">
        <f t="shared" si="16"/>
        <v>0</v>
      </c>
      <c r="AE22" s="17"/>
    </row>
    <row r="23" spans="1:33" ht="25.15" customHeight="1">
      <c r="A23" s="15">
        <v>19</v>
      </c>
      <c r="B23" s="1"/>
      <c r="C23" s="25"/>
      <c r="D23" s="26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6"/>
      <c r="Q23" s="16">
        <f t="shared" si="3"/>
        <v>0</v>
      </c>
      <c r="R23" s="16">
        <f t="shared" si="50"/>
        <v>0</v>
      </c>
      <c r="S23" s="16">
        <f t="shared" si="51"/>
        <v>0</v>
      </c>
      <c r="T23" s="16">
        <f t="shared" si="52"/>
        <v>0</v>
      </c>
      <c r="U23" s="16">
        <f t="shared" si="53"/>
        <v>0</v>
      </c>
      <c r="V23" s="16">
        <f t="shared" si="54"/>
        <v>0</v>
      </c>
      <c r="W23" s="16">
        <f t="shared" si="55"/>
        <v>0</v>
      </c>
      <c r="X23" s="16">
        <f t="shared" si="56"/>
        <v>0</v>
      </c>
      <c r="Y23" s="16">
        <f t="shared" si="57"/>
        <v>0</v>
      </c>
      <c r="Z23" s="16">
        <f t="shared" si="58"/>
        <v>0</v>
      </c>
      <c r="AA23" s="16">
        <f t="shared" si="59"/>
        <v>0</v>
      </c>
      <c r="AB23" s="16">
        <f t="shared" si="60"/>
        <v>0</v>
      </c>
      <c r="AC23" s="16">
        <f t="shared" si="61"/>
        <v>0</v>
      </c>
      <c r="AD23" s="18">
        <f t="shared" si="16"/>
        <v>0</v>
      </c>
      <c r="AE23" s="17"/>
    </row>
    <row r="24" spans="1:33" ht="25.15" customHeight="1" thickBot="1">
      <c r="A24" s="32">
        <v>20</v>
      </c>
      <c r="B24" s="33"/>
      <c r="C24" s="34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6"/>
      <c r="Q24" s="16">
        <f t="shared" si="3"/>
        <v>0</v>
      </c>
      <c r="R24" s="16">
        <f t="shared" si="50"/>
        <v>0</v>
      </c>
      <c r="S24" s="16">
        <f t="shared" si="51"/>
        <v>0</v>
      </c>
      <c r="T24" s="16">
        <f t="shared" si="52"/>
        <v>0</v>
      </c>
      <c r="U24" s="16">
        <f t="shared" si="53"/>
        <v>0</v>
      </c>
      <c r="V24" s="16">
        <f t="shared" si="54"/>
        <v>0</v>
      </c>
      <c r="W24" s="16">
        <f t="shared" si="55"/>
        <v>0</v>
      </c>
      <c r="X24" s="16">
        <f t="shared" si="56"/>
        <v>0</v>
      </c>
      <c r="Y24" s="16">
        <f t="shared" si="57"/>
        <v>0</v>
      </c>
      <c r="Z24" s="16">
        <f t="shared" si="58"/>
        <v>0</v>
      </c>
      <c r="AA24" s="16">
        <f t="shared" si="59"/>
        <v>0</v>
      </c>
      <c r="AB24" s="16">
        <f t="shared" si="60"/>
        <v>0</v>
      </c>
      <c r="AC24" s="16">
        <f t="shared" si="61"/>
        <v>0</v>
      </c>
      <c r="AD24" s="18">
        <f t="shared" si="16"/>
        <v>0</v>
      </c>
      <c r="AE24" s="17"/>
    </row>
    <row r="25" spans="1:33" ht="25.15" customHeight="1" thickBot="1">
      <c r="A25" s="51" t="s">
        <v>37</v>
      </c>
      <c r="B25" s="52"/>
      <c r="C25" s="52"/>
      <c r="D25" s="38">
        <v>31</v>
      </c>
      <c r="E25" s="39">
        <v>35</v>
      </c>
      <c r="F25" s="39">
        <v>48</v>
      </c>
      <c r="G25" s="39">
        <v>58</v>
      </c>
      <c r="H25" s="39">
        <v>65</v>
      </c>
      <c r="I25" s="39">
        <v>69</v>
      </c>
      <c r="J25" s="39">
        <v>72</v>
      </c>
      <c r="K25" s="39">
        <v>75</v>
      </c>
      <c r="L25" s="39">
        <v>82</v>
      </c>
      <c r="M25" s="39">
        <v>84</v>
      </c>
      <c r="N25" s="39">
        <v>84</v>
      </c>
      <c r="O25" s="39">
        <v>84</v>
      </c>
      <c r="P25" s="40">
        <v>85</v>
      </c>
      <c r="Q25" s="31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8"/>
      <c r="AE25" s="17"/>
    </row>
    <row r="26" spans="1:33" ht="25.15" customHeight="1">
      <c r="A26" s="53" t="s">
        <v>33</v>
      </c>
      <c r="B26" s="54"/>
      <c r="C26" s="55"/>
      <c r="D26" s="37">
        <f t="shared" ref="D26:P26" si="62">Q26</f>
        <v>1831</v>
      </c>
      <c r="E26" s="37">
        <f t="shared" si="62"/>
        <v>0</v>
      </c>
      <c r="F26" s="37">
        <f t="shared" si="62"/>
        <v>0</v>
      </c>
      <c r="G26" s="37">
        <f t="shared" si="62"/>
        <v>0</v>
      </c>
      <c r="H26" s="37">
        <f t="shared" si="62"/>
        <v>0</v>
      </c>
      <c r="I26" s="37">
        <f t="shared" si="62"/>
        <v>0</v>
      </c>
      <c r="J26" s="37">
        <f t="shared" si="62"/>
        <v>0</v>
      </c>
      <c r="K26" s="37">
        <f t="shared" si="62"/>
        <v>0</v>
      </c>
      <c r="L26" s="37">
        <f t="shared" si="62"/>
        <v>0</v>
      </c>
      <c r="M26" s="37">
        <f t="shared" si="62"/>
        <v>0</v>
      </c>
      <c r="N26" s="37">
        <f t="shared" si="62"/>
        <v>0</v>
      </c>
      <c r="O26" s="37">
        <f t="shared" si="62"/>
        <v>0</v>
      </c>
      <c r="P26" s="37">
        <f t="shared" si="62"/>
        <v>3790</v>
      </c>
      <c r="Q26" s="20">
        <f>Q5+Q15-Q10-Q20</f>
        <v>1831</v>
      </c>
      <c r="R26" s="20">
        <f t="shared" ref="R26:AC26" si="63">R5+R15-R10-R20</f>
        <v>0</v>
      </c>
      <c r="S26" s="20">
        <f t="shared" si="63"/>
        <v>0</v>
      </c>
      <c r="T26" s="20">
        <f t="shared" si="63"/>
        <v>0</v>
      </c>
      <c r="U26" s="20">
        <f t="shared" si="63"/>
        <v>0</v>
      </c>
      <c r="V26" s="20">
        <f t="shared" si="63"/>
        <v>0</v>
      </c>
      <c r="W26" s="20">
        <f t="shared" si="63"/>
        <v>0</v>
      </c>
      <c r="X26" s="20">
        <f t="shared" si="63"/>
        <v>0</v>
      </c>
      <c r="Y26" s="20">
        <f t="shared" si="63"/>
        <v>0</v>
      </c>
      <c r="Z26" s="20">
        <f t="shared" si="63"/>
        <v>0</v>
      </c>
      <c r="AA26" s="20">
        <f t="shared" si="63"/>
        <v>0</v>
      </c>
      <c r="AB26" s="20">
        <f t="shared" si="63"/>
        <v>0</v>
      </c>
      <c r="AC26" s="20">
        <f t="shared" si="63"/>
        <v>3790</v>
      </c>
      <c r="AD26" s="20">
        <f>AD5+AD10+AD15+AD20</f>
        <v>6200</v>
      </c>
      <c r="AE26" s="17"/>
      <c r="AF26" s="21" t="s">
        <v>34</v>
      </c>
      <c r="AG26" s="21" t="s">
        <v>35</v>
      </c>
    </row>
    <row r="27" spans="1:33" ht="25.15" customHeight="1">
      <c r="A27" s="56" t="s">
        <v>42</v>
      </c>
      <c r="B27" s="57"/>
      <c r="C27" s="58"/>
      <c r="D27" s="19">
        <f>Q27</f>
        <v>63.403225806451616</v>
      </c>
      <c r="E27" s="19">
        <f t="shared" ref="E27:P31" si="64">R27</f>
        <v>33.87096774193548</v>
      </c>
      <c r="F27" s="19">
        <f t="shared" si="64"/>
        <v>33.87096774193548</v>
      </c>
      <c r="G27" s="19">
        <f t="shared" si="64"/>
        <v>33.87096774193548</v>
      </c>
      <c r="H27" s="19">
        <f t="shared" si="64"/>
        <v>33.87096774193548</v>
      </c>
      <c r="I27" s="19">
        <f t="shared" si="64"/>
        <v>33.87096774193548</v>
      </c>
      <c r="J27" s="19">
        <f t="shared" si="64"/>
        <v>33.87096774193548</v>
      </c>
      <c r="K27" s="19">
        <f t="shared" si="64"/>
        <v>33.87096774193548</v>
      </c>
      <c r="L27" s="19">
        <f t="shared" si="64"/>
        <v>33.87096774193548</v>
      </c>
      <c r="M27" s="19">
        <f t="shared" si="64"/>
        <v>33.87096774193548</v>
      </c>
      <c r="N27" s="19">
        <f t="shared" si="64"/>
        <v>33.87096774193548</v>
      </c>
      <c r="O27" s="19">
        <f t="shared" si="64"/>
        <v>33.87096774193548</v>
      </c>
      <c r="P27" s="19">
        <f t="shared" si="64"/>
        <v>95</v>
      </c>
      <c r="Q27" s="20">
        <f>((Q5+Q15+($AD10-Q10+$AD20-Q20))/($AD26))*100</f>
        <v>63.403225806451616</v>
      </c>
      <c r="R27" s="20">
        <f t="shared" ref="R27:AC27" si="65">((R5+R15+($AD10-R10+$AD20-R20))/($AD26))*100</f>
        <v>33.87096774193548</v>
      </c>
      <c r="S27" s="20">
        <f t="shared" si="65"/>
        <v>33.87096774193548</v>
      </c>
      <c r="T27" s="20">
        <f t="shared" si="65"/>
        <v>33.87096774193548</v>
      </c>
      <c r="U27" s="20">
        <f t="shared" si="65"/>
        <v>33.87096774193548</v>
      </c>
      <c r="V27" s="20">
        <f t="shared" si="65"/>
        <v>33.87096774193548</v>
      </c>
      <c r="W27" s="20">
        <f t="shared" si="65"/>
        <v>33.87096774193548</v>
      </c>
      <c r="X27" s="20">
        <f t="shared" si="65"/>
        <v>33.87096774193548</v>
      </c>
      <c r="Y27" s="20">
        <f t="shared" si="65"/>
        <v>33.87096774193548</v>
      </c>
      <c r="Z27" s="20">
        <f t="shared" si="65"/>
        <v>33.87096774193548</v>
      </c>
      <c r="AA27" s="20">
        <f t="shared" si="65"/>
        <v>33.87096774193548</v>
      </c>
      <c r="AB27" s="20">
        <f t="shared" si="65"/>
        <v>33.87096774193548</v>
      </c>
      <c r="AC27" s="20">
        <f t="shared" si="65"/>
        <v>95</v>
      </c>
      <c r="AD27" s="20"/>
      <c r="AE27" s="17"/>
      <c r="AF27" s="21"/>
      <c r="AG27" s="21"/>
    </row>
    <row r="28" spans="1:33" ht="25.15" customHeight="1">
      <c r="A28" s="56" t="s">
        <v>38</v>
      </c>
      <c r="B28" s="57"/>
      <c r="C28" s="58"/>
      <c r="D28" s="19">
        <f>Q28</f>
        <v>63.181818181818187</v>
      </c>
      <c r="E28" s="19">
        <f t="shared" si="64"/>
        <v>0</v>
      </c>
      <c r="F28" s="19">
        <f t="shared" si="64"/>
        <v>0</v>
      </c>
      <c r="G28" s="19">
        <f t="shared" si="64"/>
        <v>0</v>
      </c>
      <c r="H28" s="19">
        <f t="shared" si="64"/>
        <v>0</v>
      </c>
      <c r="I28" s="19">
        <f t="shared" si="64"/>
        <v>0</v>
      </c>
      <c r="J28" s="19">
        <f t="shared" si="64"/>
        <v>0</v>
      </c>
      <c r="K28" s="19">
        <f t="shared" si="64"/>
        <v>0</v>
      </c>
      <c r="L28" s="19">
        <f t="shared" si="64"/>
        <v>0</v>
      </c>
      <c r="M28" s="19">
        <f t="shared" si="64"/>
        <v>0</v>
      </c>
      <c r="N28" s="19">
        <f t="shared" si="64"/>
        <v>0</v>
      </c>
      <c r="O28" s="19">
        <f t="shared" si="64"/>
        <v>0</v>
      </c>
      <c r="P28" s="19">
        <f t="shared" si="64"/>
        <v>95</v>
      </c>
      <c r="Q28" s="28">
        <f>Q5/$AD5*100</f>
        <v>63.181818181818187</v>
      </c>
      <c r="R28" s="28">
        <f t="shared" ref="R28:AC28" si="66">R5/$AD5*100</f>
        <v>0</v>
      </c>
      <c r="S28" s="28">
        <f t="shared" si="66"/>
        <v>0</v>
      </c>
      <c r="T28" s="28">
        <f t="shared" si="66"/>
        <v>0</v>
      </c>
      <c r="U28" s="28">
        <f t="shared" si="66"/>
        <v>0</v>
      </c>
      <c r="V28" s="28">
        <f t="shared" si="66"/>
        <v>0</v>
      </c>
      <c r="W28" s="28">
        <f t="shared" si="66"/>
        <v>0</v>
      </c>
      <c r="X28" s="28">
        <f t="shared" si="66"/>
        <v>0</v>
      </c>
      <c r="Y28" s="28">
        <f t="shared" si="66"/>
        <v>0</v>
      </c>
      <c r="Z28" s="28">
        <f t="shared" si="66"/>
        <v>0</v>
      </c>
      <c r="AA28" s="28">
        <f t="shared" si="66"/>
        <v>0</v>
      </c>
      <c r="AB28" s="28">
        <f t="shared" si="66"/>
        <v>0</v>
      </c>
      <c r="AC28" s="28">
        <f t="shared" si="66"/>
        <v>95</v>
      </c>
      <c r="AD28" s="18"/>
      <c r="AE28" s="17"/>
      <c r="AF28" s="21"/>
      <c r="AG28" s="21"/>
    </row>
    <row r="29" spans="1:33" ht="25.15" customHeight="1">
      <c r="A29" s="56" t="s">
        <v>39</v>
      </c>
      <c r="B29" s="57"/>
      <c r="C29" s="58"/>
      <c r="D29" s="19">
        <f>Q29</f>
        <v>57.53846153846154</v>
      </c>
      <c r="E29" s="19">
        <f t="shared" si="64"/>
        <v>100</v>
      </c>
      <c r="F29" s="19">
        <f t="shared" si="64"/>
        <v>100</v>
      </c>
      <c r="G29" s="19">
        <f t="shared" si="64"/>
        <v>100</v>
      </c>
      <c r="H29" s="19">
        <f t="shared" si="64"/>
        <v>100</v>
      </c>
      <c r="I29" s="19">
        <f t="shared" si="64"/>
        <v>100</v>
      </c>
      <c r="J29" s="19">
        <f t="shared" si="64"/>
        <v>100</v>
      </c>
      <c r="K29" s="19">
        <f t="shared" si="64"/>
        <v>100</v>
      </c>
      <c r="L29" s="19">
        <f t="shared" si="64"/>
        <v>100</v>
      </c>
      <c r="M29" s="19">
        <f t="shared" si="64"/>
        <v>100</v>
      </c>
      <c r="N29" s="19">
        <f t="shared" si="64"/>
        <v>100</v>
      </c>
      <c r="O29" s="19">
        <f t="shared" si="64"/>
        <v>100</v>
      </c>
      <c r="P29" s="19">
        <f t="shared" si="64"/>
        <v>95</v>
      </c>
      <c r="Q29" s="28">
        <f>100-Q10/$AD10*100</f>
        <v>57.53846153846154</v>
      </c>
      <c r="R29" s="28">
        <f t="shared" ref="R29:AC29" si="67">100-R10/$AD10*100</f>
        <v>100</v>
      </c>
      <c r="S29" s="28">
        <f t="shared" si="67"/>
        <v>100</v>
      </c>
      <c r="T29" s="28">
        <f t="shared" si="67"/>
        <v>100</v>
      </c>
      <c r="U29" s="28">
        <f t="shared" si="67"/>
        <v>100</v>
      </c>
      <c r="V29" s="28">
        <f t="shared" si="67"/>
        <v>100</v>
      </c>
      <c r="W29" s="28">
        <f t="shared" si="67"/>
        <v>100</v>
      </c>
      <c r="X29" s="28">
        <f t="shared" si="67"/>
        <v>100</v>
      </c>
      <c r="Y29" s="28">
        <f t="shared" si="67"/>
        <v>100</v>
      </c>
      <c r="Z29" s="28">
        <f t="shared" si="67"/>
        <v>100</v>
      </c>
      <c r="AA29" s="28">
        <f t="shared" si="67"/>
        <v>100</v>
      </c>
      <c r="AB29" s="28">
        <f t="shared" si="67"/>
        <v>100</v>
      </c>
      <c r="AC29" s="28">
        <f t="shared" si="67"/>
        <v>95</v>
      </c>
      <c r="AD29" s="18"/>
      <c r="AE29" s="17"/>
      <c r="AF29" s="21"/>
      <c r="AG29" s="21"/>
    </row>
    <row r="30" spans="1:33" ht="25.15" customHeight="1">
      <c r="A30" s="56" t="s">
        <v>40</v>
      </c>
      <c r="B30" s="57"/>
      <c r="C30" s="58"/>
      <c r="D30" s="19">
        <f t="shared" ref="D30:D31" si="68">Q30</f>
        <v>68.684210526315795</v>
      </c>
      <c r="E30" s="19">
        <f t="shared" si="64"/>
        <v>0</v>
      </c>
      <c r="F30" s="19">
        <f t="shared" si="64"/>
        <v>0</v>
      </c>
      <c r="G30" s="19">
        <f t="shared" si="64"/>
        <v>0</v>
      </c>
      <c r="H30" s="19">
        <f t="shared" si="64"/>
        <v>0</v>
      </c>
      <c r="I30" s="19">
        <f t="shared" si="64"/>
        <v>0</v>
      </c>
      <c r="J30" s="19">
        <f t="shared" si="64"/>
        <v>0</v>
      </c>
      <c r="K30" s="19">
        <f t="shared" si="64"/>
        <v>0</v>
      </c>
      <c r="L30" s="19">
        <f t="shared" si="64"/>
        <v>0</v>
      </c>
      <c r="M30" s="19">
        <f t="shared" si="64"/>
        <v>0</v>
      </c>
      <c r="N30" s="19">
        <f t="shared" si="64"/>
        <v>0</v>
      </c>
      <c r="O30" s="19">
        <f t="shared" si="64"/>
        <v>0</v>
      </c>
      <c r="P30" s="19">
        <f t="shared" si="64"/>
        <v>95</v>
      </c>
      <c r="Q30" s="28">
        <f>Q15/$AD15*100</f>
        <v>68.684210526315795</v>
      </c>
      <c r="R30" s="28">
        <f t="shared" ref="R30:AC30" si="69">R15/$AD15*100</f>
        <v>0</v>
      </c>
      <c r="S30" s="28">
        <f t="shared" si="69"/>
        <v>0</v>
      </c>
      <c r="T30" s="28">
        <f t="shared" si="69"/>
        <v>0</v>
      </c>
      <c r="U30" s="28">
        <f t="shared" si="69"/>
        <v>0</v>
      </c>
      <c r="V30" s="28">
        <f t="shared" si="69"/>
        <v>0</v>
      </c>
      <c r="W30" s="28">
        <f t="shared" si="69"/>
        <v>0</v>
      </c>
      <c r="X30" s="28">
        <f t="shared" si="69"/>
        <v>0</v>
      </c>
      <c r="Y30" s="28">
        <f t="shared" si="69"/>
        <v>0</v>
      </c>
      <c r="Z30" s="28">
        <f t="shared" si="69"/>
        <v>0</v>
      </c>
      <c r="AA30" s="28">
        <f t="shared" si="69"/>
        <v>0</v>
      </c>
      <c r="AB30" s="28">
        <f t="shared" si="69"/>
        <v>0</v>
      </c>
      <c r="AC30" s="28">
        <f t="shared" si="69"/>
        <v>95</v>
      </c>
      <c r="AD30" s="18"/>
      <c r="AE30" s="17"/>
      <c r="AF30" s="21"/>
      <c r="AG30" s="21"/>
    </row>
    <row r="31" spans="1:33" ht="25.15" customHeight="1">
      <c r="A31" s="56" t="s">
        <v>41</v>
      </c>
      <c r="B31" s="57"/>
      <c r="C31" s="58"/>
      <c r="D31" s="19">
        <f t="shared" si="68"/>
        <v>61</v>
      </c>
      <c r="E31" s="19">
        <f t="shared" si="64"/>
        <v>100</v>
      </c>
      <c r="F31" s="19">
        <f t="shared" si="64"/>
        <v>100</v>
      </c>
      <c r="G31" s="19">
        <f t="shared" si="64"/>
        <v>100</v>
      </c>
      <c r="H31" s="19">
        <f t="shared" si="64"/>
        <v>100</v>
      </c>
      <c r="I31" s="19">
        <f t="shared" si="64"/>
        <v>100</v>
      </c>
      <c r="J31" s="19">
        <f t="shared" si="64"/>
        <v>100</v>
      </c>
      <c r="K31" s="19">
        <f t="shared" si="64"/>
        <v>100</v>
      </c>
      <c r="L31" s="19">
        <f t="shared" si="64"/>
        <v>100</v>
      </c>
      <c r="M31" s="19">
        <f t="shared" si="64"/>
        <v>100</v>
      </c>
      <c r="N31" s="19">
        <f t="shared" si="64"/>
        <v>100</v>
      </c>
      <c r="O31" s="19">
        <f t="shared" si="64"/>
        <v>100</v>
      </c>
      <c r="P31" s="19">
        <f t="shared" si="64"/>
        <v>95</v>
      </c>
      <c r="Q31" s="28">
        <f>100-Q20/$AD20*100</f>
        <v>61</v>
      </c>
      <c r="R31" s="28">
        <f t="shared" ref="R31:AC31" si="70">100-R20/$AD20*100</f>
        <v>100</v>
      </c>
      <c r="S31" s="28">
        <f t="shared" si="70"/>
        <v>100</v>
      </c>
      <c r="T31" s="28">
        <f t="shared" si="70"/>
        <v>100</v>
      </c>
      <c r="U31" s="28">
        <f t="shared" si="70"/>
        <v>100</v>
      </c>
      <c r="V31" s="28">
        <f t="shared" si="70"/>
        <v>100</v>
      </c>
      <c r="W31" s="28">
        <f t="shared" si="70"/>
        <v>100</v>
      </c>
      <c r="X31" s="28">
        <f t="shared" si="70"/>
        <v>100</v>
      </c>
      <c r="Y31" s="28">
        <f t="shared" si="70"/>
        <v>100</v>
      </c>
      <c r="Z31" s="28">
        <f t="shared" si="70"/>
        <v>100</v>
      </c>
      <c r="AA31" s="28">
        <f t="shared" si="70"/>
        <v>100</v>
      </c>
      <c r="AB31" s="28">
        <f t="shared" si="70"/>
        <v>100</v>
      </c>
      <c r="AC31" s="28">
        <f t="shared" si="70"/>
        <v>95</v>
      </c>
      <c r="AD31" s="18"/>
      <c r="AE31" s="17"/>
      <c r="AF31" s="21"/>
      <c r="AG31" s="21"/>
    </row>
    <row r="32" spans="1:33" ht="60" customHeight="1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</row>
    <row r="33" spans="1:16" ht="60" customHeight="1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</row>
    <row r="34" spans="1:16" ht="60" customHeight="1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</row>
    <row r="35" spans="1:16" ht="60" customHeight="1">
      <c r="A35" s="22"/>
      <c r="B35" s="23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</row>
    <row r="36" spans="1:16" ht="60" customHeight="1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</row>
    <row r="37" spans="1:16" ht="60" customHeight="1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</row>
    <row r="38" spans="1:16" ht="60" customHeight="1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</row>
  </sheetData>
  <sheetProtection password="DBE9" sheet="1" objects="1" scenarios="1" selectLockedCells="1"/>
  <mergeCells count="17">
    <mergeCell ref="A29:C29"/>
    <mergeCell ref="A30:C30"/>
    <mergeCell ref="A31:C31"/>
    <mergeCell ref="A1:P1"/>
    <mergeCell ref="D3:P3"/>
    <mergeCell ref="B20:C20"/>
    <mergeCell ref="A25:C25"/>
    <mergeCell ref="A26:C26"/>
    <mergeCell ref="A27:C27"/>
    <mergeCell ref="A28:C28"/>
    <mergeCell ref="Q3:AC3"/>
    <mergeCell ref="AD3:AE3"/>
    <mergeCell ref="B5:C5"/>
    <mergeCell ref="B10:C10"/>
    <mergeCell ref="B15:C15"/>
    <mergeCell ref="A3:B3"/>
    <mergeCell ref="C3:C4"/>
  </mergeCells>
  <printOptions horizontalCentered="1" verticalCentered="1"/>
  <pageMargins left="0.59055118110236227" right="0.59055118110236227" top="0.78740157480314965" bottom="0.59055118110236227" header="0.19685039370078741" footer="0.19685039370078741"/>
  <pageSetup paperSize="9" scale="54" orientation="portrait" horizontalDpi="1200" r:id="rId1"/>
  <headerFooter scaleWithDoc="0" alignWithMargins="0">
    <oddHeader>&amp;R&amp;"Arial,Tučné"Výstup zo dňa:&amp;"Arial,Normálne" &amp;D</oddHeader>
    <oddFooter xml:space="preserve">&amp;R&amp;"Arial,Tučná kurzíva"&amp;8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Pilot</vt:lpstr>
      <vt:lpstr>Pilot!Oblasť_tlače</vt:lpstr>
    </vt:vector>
  </TitlesOfParts>
  <Company>Nottingham Trent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NBS3LYNESBC</dc:creator>
  <cp:lastModifiedBy>PETER</cp:lastModifiedBy>
  <cp:lastPrinted>2015-04-04T14:29:54Z</cp:lastPrinted>
  <dcterms:created xsi:type="dcterms:W3CDTF">2005-09-14T11:02:08Z</dcterms:created>
  <dcterms:modified xsi:type="dcterms:W3CDTF">2016-01-26T10:11:17Z</dcterms:modified>
</cp:coreProperties>
</file>